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61" windowWidth="15480" windowHeight="6060" tabRatio="858" activeTab="0"/>
  </bookViews>
  <sheets>
    <sheet name="Anagrafica" sheetId="1" r:id="rId1"/>
    <sheet name="Segreto statistico" sheetId="2" r:id="rId2"/>
    <sheet name="Sezione 1" sheetId="3" r:id="rId3"/>
    <sheet name="Sezione 2" sheetId="4" r:id="rId4"/>
    <sheet name="Sezione 3" sheetId="5" r:id="rId5"/>
    <sheet name="Sezione 4" sheetId="6" r:id="rId6"/>
    <sheet name="Sezione 5" sheetId="7" r:id="rId7"/>
    <sheet name="Sezione 6" sheetId="8" r:id="rId8"/>
    <sheet name="Sezione 7" sheetId="9" r:id="rId9"/>
    <sheet name="Sezione 8" sheetId="10" r:id="rId10"/>
    <sheet name="ambiente" sheetId="11" r:id="rId11"/>
    <sheet name="Comunicazioni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nno_fus_scorp_incorp" localSheetId="0">'Anagrafica'!$L$71</definedName>
    <definedName name="anno_fus_scorp_incorp">#REF!</definedName>
    <definedName name="anno_proc" localSheetId="0">'Anagrafica'!$L$68</definedName>
    <definedName name="anno_proc">#REF!</definedName>
    <definedName name="anno_stato" localSheetId="0">'Anagrafica'!$L$64</definedName>
    <definedName name="anno_stato">#REF!</definedName>
    <definedName name="_xlnm.Print_Area" localSheetId="10">'ambiente'!$A$1:$R$145</definedName>
    <definedName name="_xlnm.Print_Area" localSheetId="0">'Anagrafica'!$A$1:$M$87</definedName>
    <definedName name="_xlnm.Print_Area" localSheetId="11">'Comunicazioni'!$A$1:$M$22</definedName>
    <definedName name="_xlnm.Print_Area" localSheetId="1">'Segreto statistico'!$A$1:$F$82</definedName>
    <definedName name="_xlnm.Print_Area" localSheetId="2">'Sezione 1'!$A$1:$Q$94</definedName>
    <definedName name="_xlnm.Print_Area" localSheetId="3">'Sezione 2'!$A$1:$P$27</definedName>
    <definedName name="_xlnm.Print_Area" localSheetId="4">'Sezione 3'!$A$1:$Q$32</definedName>
    <definedName name="_xlnm.Print_Area" localSheetId="5">'Sezione 4'!$A$1:$Q$23</definedName>
    <definedName name="_xlnm.Print_Area" localSheetId="6">'Sezione 5'!$A$1:$Q$31</definedName>
    <definedName name="_xlnm.Print_Area" localSheetId="7">'Sezione 6'!$A$1:$J$40</definedName>
    <definedName name="_xlnm.Print_Area" localSheetId="8">'Sezione 7'!$A$1:$Q$30</definedName>
    <definedName name="_xlnm.Print_Area" localSheetId="9">'Sezione 8'!#REF!</definedName>
    <definedName name="ateco_descr" localSheetId="0">'Anagrafica'!$B$55</definedName>
    <definedName name="ateco_descr">#REF!</definedName>
    <definedName name="ateco_descr_new" localSheetId="0">'Anagrafica'!$B$56</definedName>
    <definedName name="ateco_descr_new">#REF!</definedName>
    <definedName name="ateco_descr_new1" localSheetId="0">'Anagrafica'!$B$58</definedName>
    <definedName name="ateco_descr_new1">#REF!</definedName>
    <definedName name="ateco_descr_new2" localSheetId="0">'Anagrafica'!$B$59</definedName>
    <definedName name="ateco_descr_new2">#REF!</definedName>
    <definedName name="cap" localSheetId="0">'Anagrafica'!$C$28</definedName>
    <definedName name="cap">#REF!</definedName>
    <definedName name="cap_sede" localSheetId="0">'Anagrafica'!$J$46</definedName>
    <definedName name="cap_sede">#REF!</definedName>
    <definedName name="cap_sede_new" localSheetId="0">'Anagrafica'!$J$47</definedName>
    <definedName name="cap_sede_new">#REF!</definedName>
    <definedName name="cid1_1">#REF!</definedName>
    <definedName name="cid10_1">#REF!</definedName>
    <definedName name="cid11_1">#REF!</definedName>
    <definedName name="cid12_1">#REF!</definedName>
    <definedName name="cid13_1">#REF!</definedName>
    <definedName name="cid14_1">#REF!</definedName>
    <definedName name="cid15_1">#REF!</definedName>
    <definedName name="cid16_1">#REF!</definedName>
    <definedName name="cid2_1">#REF!</definedName>
    <definedName name="cid3_1">#REF!</definedName>
    <definedName name="cid4_1">#REF!</definedName>
    <definedName name="cid5_1">#REF!</definedName>
    <definedName name="cid6_1">#REF!</definedName>
    <definedName name="cid7_1">#REF!</definedName>
    <definedName name="cid8_1">#REF!</definedName>
    <definedName name="cid9_1">#REF!</definedName>
    <definedName name="cod_att_uf1_1">#REF!</definedName>
    <definedName name="cod_att_uf10_1">#REF!</definedName>
    <definedName name="cod_att_uf11_1">#REF!</definedName>
    <definedName name="cod_att_uf12_1">#REF!</definedName>
    <definedName name="cod_att_uf13_1">#REF!</definedName>
    <definedName name="cod_att_uf14_1">#REF!</definedName>
    <definedName name="cod_att_uf15_1">#REF!</definedName>
    <definedName name="cod_att_uf16_1">#REF!</definedName>
    <definedName name="cod_att_uf2_1">#REF!</definedName>
    <definedName name="cod_att_uf3_1">#REF!</definedName>
    <definedName name="cod_att_uf4_1">#REF!</definedName>
    <definedName name="cod_att_uf5_1">#REF!</definedName>
    <definedName name="cod_att_uf6_1">#REF!</definedName>
    <definedName name="cod_att_uf7_1">#REF!</definedName>
    <definedName name="cod_att_uf8_1">#REF!</definedName>
    <definedName name="cod_att_uf9_1">#REF!</definedName>
    <definedName name="cod_fisc" localSheetId="0">'Anagrafica'!$B$49</definedName>
    <definedName name="cod_fisc">#REF!</definedName>
    <definedName name="cod_fisc_new" localSheetId="0">'Anagrafica'!$B$50</definedName>
    <definedName name="cod_fisc_new">#REF!</definedName>
    <definedName name="cod_impresa" localSheetId="0">'Anagrafica'!$G$16</definedName>
    <definedName name="cod_impresa">#REF!</definedName>
    <definedName name="cod_impresa2" localSheetId="0">'Anagrafica'!$B$38</definedName>
    <definedName name="cod_impresa2">#REF!</definedName>
    <definedName name="cogn_segreto" localSheetId="9">#REF!</definedName>
    <definedName name="cogn_segreto">'Segreto statistico'!$B$32</definedName>
    <definedName name="com_sede" localSheetId="0">'Anagrafica'!$B$46</definedName>
    <definedName name="com_sede">#REF!</definedName>
    <definedName name="com_sede_new" localSheetId="0">'Anagrafica'!$B$47</definedName>
    <definedName name="com_sede_new">#REF!</definedName>
    <definedName name="comune" localSheetId="0">'Anagrafica'!$D$28</definedName>
    <definedName name="comune">#REF!</definedName>
    <definedName name="data_prot" localSheetId="0">'Anagrafica'!$E$18</definedName>
    <definedName name="data_prot">#REF!</definedName>
    <definedName name="data_valu" localSheetId="7">#REF!</definedName>
    <definedName name="data_valu" localSheetId="9">#REF!</definedName>
    <definedName name="data_valu">#REF!</definedName>
    <definedName name="denom_impresa" localSheetId="0">'Anagrafica'!$C$26</definedName>
    <definedName name="denom_impresa">#REF!</definedName>
    <definedName name="email_segreto" localSheetId="9">#REF!</definedName>
    <definedName name="email_segreto">'Segreto statistico'!$B$36</definedName>
    <definedName name="esercizio_al" localSheetId="0">'Anagrafica'!$D$23</definedName>
    <definedName name="esercizio_al">#REF!</definedName>
    <definedName name="esercizio_dal" localSheetId="0">'Anagrafica'!$B$23</definedName>
    <definedName name="esercizio_dal">#REF!</definedName>
    <definedName name="fax" localSheetId="0">'Anagrafica'!$J$49</definedName>
    <definedName name="fax">#REF!</definedName>
    <definedName name="fax_new" localSheetId="0">'Anagrafica'!$J$50</definedName>
    <definedName name="fax_new">#REF!</definedName>
    <definedName name="fax_segreto" localSheetId="9">#REF!</definedName>
    <definedName name="fax_segreto">'Segreto statistico'!$B$35</definedName>
    <definedName name="forma_giur" localSheetId="0">'Anagrafica'!$B$52</definedName>
    <definedName name="forma_giur">#REF!</definedName>
    <definedName name="forma_giur_new" localSheetId="0">'Anagrafica'!$B$53</definedName>
    <definedName name="forma_giur_new">#REF!</definedName>
    <definedName name="fusione_scorp_incorp" localSheetId="0">'Anagrafica'!$F$71</definedName>
    <definedName name="fusione_scorp_incorp">#REF!</definedName>
    <definedName name="gruppo_impr" localSheetId="0">'Anagrafica'!$F$76</definedName>
    <definedName name="gruppo_impr">#REF!</definedName>
    <definedName name="indir_sede" localSheetId="0">'Anagrafica'!$B$43</definedName>
    <definedName name="indir_sede">#REF!</definedName>
    <definedName name="indir_sede_new" localSheetId="0">'Anagrafica'!$B$44</definedName>
    <definedName name="indir_sede_new">#REF!</definedName>
    <definedName name="indirizzo" localSheetId="0">'Anagrafica'!$C$27</definedName>
    <definedName name="indirizzo">#REF!</definedName>
    <definedName name="mese_fus_scorp_incorp" localSheetId="0">'Anagrafica'!$J$71</definedName>
    <definedName name="mese_fus_scorp_incorp">#REF!</definedName>
    <definedName name="mese_proc" localSheetId="0">'Anagrafica'!$J$68</definedName>
    <definedName name="mese_proc">#REF!</definedName>
    <definedName name="mese_stato" localSheetId="0">'Anagrafica'!$J$64</definedName>
    <definedName name="mese_stato">#REF!</definedName>
    <definedName name="nome_segreto" localSheetId="9">#REF!</definedName>
    <definedName name="nome_segreto">'Segreto statistico'!$B$33</definedName>
    <definedName name="oss">'Comunicazioni'!$B$3</definedName>
    <definedName name="prefisso">#REF!</definedName>
    <definedName name="prefisso_new" localSheetId="7">'[3]Anagrafica'!#REF!</definedName>
    <definedName name="prefisso_new" localSheetId="9">'[6]Anagrafica'!#REF!</definedName>
    <definedName name="prefisso_new">'[2]Anagrafica'!#REF!</definedName>
    <definedName name="proc_in_atto" localSheetId="0">'Anagrafica'!$F$68</definedName>
    <definedName name="proc_in_atto">#REF!</definedName>
    <definedName name="protocollo" localSheetId="0">'Anagrafica'!$C$18</definedName>
    <definedName name="protocollo">#REF!</definedName>
    <definedName name="prov_sede" localSheetId="0">'Anagrafica'!$H$46</definedName>
    <definedName name="prov_sede">#REF!</definedName>
    <definedName name="prov_sede_new" localSheetId="0">'Anagrafica'!$H$47</definedName>
    <definedName name="prov_sede_new">#REF!</definedName>
    <definedName name="provincia" localSheetId="0">'Anagrafica'!$M$28</definedName>
    <definedName name="provincia">#REF!</definedName>
    <definedName name="QSCI20X">'Anagrafica'!$C$1</definedName>
    <definedName name="rag_soc" localSheetId="0">'Anagrafica'!$B$40</definedName>
    <definedName name="rag_soc">#REF!</definedName>
    <definedName name="rag_soc_new" localSheetId="0">'Anagrafica'!$B$41</definedName>
    <definedName name="rag_soc_new">#REF!</definedName>
    <definedName name="scelta" localSheetId="7">#REF!</definedName>
    <definedName name="scelta" localSheetId="9">#REF!</definedName>
    <definedName name="scelta">#REF!</definedName>
    <definedName name="stato_impr" localSheetId="0">'Anagrafica'!$F$64</definedName>
    <definedName name="stato_impr">#REF!</definedName>
    <definedName name="tel_segreto" localSheetId="9">#REF!</definedName>
    <definedName name="tel_segreto">'Segreto statistico'!$B$34</definedName>
    <definedName name="telefono" localSheetId="0">'Anagrafica'!$E$49</definedName>
    <definedName name="telefono">#REF!</definedName>
    <definedName name="telefono_new" localSheetId="0">'Anagrafica'!$E$50</definedName>
    <definedName name="telefono_new">#REF!</definedName>
    <definedName name="temp_segre" localSheetId="9">#REF!</definedName>
    <definedName name="temp_segre">'Segreto statistico'!$F$25</definedName>
    <definedName name="totale_A" localSheetId="7">#REF!</definedName>
    <definedName name="totale_A" localSheetId="9">'Sezione 8'!#REF!</definedName>
    <definedName name="totale_A">#REF!</definedName>
    <definedName name="totale_B" localSheetId="7">#REF!</definedName>
    <definedName name="totale_B" localSheetId="9">'Sezione 8'!#REF!</definedName>
    <definedName name="totale_B">#REF!</definedName>
    <definedName name="totale_C" localSheetId="7">#REF!</definedName>
    <definedName name="totale_C" localSheetId="9">'Sezione 8'!#REF!</definedName>
    <definedName name="totale_C">#REF!</definedName>
    <definedName name="totale_D" localSheetId="7">#REF!</definedName>
    <definedName name="totale_D" localSheetId="9">'Sezione 8'!#REF!</definedName>
    <definedName name="totale_D">#REF!</definedName>
    <definedName name="totale_E" localSheetId="7">#REF!</definedName>
    <definedName name="totale_E" localSheetId="9">'Sezione 8'!#REF!</definedName>
    <definedName name="totale_E">#REF!</definedName>
    <definedName name="totale_F" localSheetId="7">#REF!</definedName>
    <definedName name="totale_F" localSheetId="9">'Sezione 8'!#REF!</definedName>
    <definedName name="totale_F">#REF!</definedName>
    <definedName name="totale_G" localSheetId="7">#REF!</definedName>
    <definedName name="totale_G" localSheetId="9">'Sezione 8'!#REF!</definedName>
    <definedName name="totale_G">'[1]Sezione 8'!$K$158</definedName>
    <definedName name="totale81" localSheetId="7">#REF!</definedName>
    <definedName name="totale81" localSheetId="9">'Sezione 8'!#REF!</definedName>
    <definedName name="totale81">#REF!</definedName>
    <definedName name="ul_gestite" localSheetId="0">'Anagrafica'!$F$61</definedName>
    <definedName name="ul_gestite">#REF!</definedName>
    <definedName name="var11100" localSheetId="9">#REF!</definedName>
    <definedName name="var11100">'Sezione 1'!$P$8</definedName>
    <definedName name="var11101" localSheetId="9">#REF!</definedName>
    <definedName name="var11101">'Sezione 1'!$L$9</definedName>
    <definedName name="var11101uf1">#REF!</definedName>
    <definedName name="var11101uf10">#REF!</definedName>
    <definedName name="var11101uf11">#REF!</definedName>
    <definedName name="var11101uf12">#REF!</definedName>
    <definedName name="var11101uf13">#REF!</definedName>
    <definedName name="var11101uf14">#REF!</definedName>
    <definedName name="var11101uf15">#REF!</definedName>
    <definedName name="var11101uf16">#REF!</definedName>
    <definedName name="var11101uf2">#REF!</definedName>
    <definedName name="var11101uf3">#REF!</definedName>
    <definedName name="var11101uf4">#REF!</definedName>
    <definedName name="var11101uf5">#REF!</definedName>
    <definedName name="var11101uf6">#REF!</definedName>
    <definedName name="var11101uf7">#REF!</definedName>
    <definedName name="var11101uf8">#REF!</definedName>
    <definedName name="var11101uf9">#REF!</definedName>
    <definedName name="var11102" localSheetId="9">#REF!</definedName>
    <definedName name="var11102">'Sezione 1'!$L$10</definedName>
    <definedName name="var11102uf1">#REF!</definedName>
    <definedName name="var11102uf10">#REF!</definedName>
    <definedName name="var11102uf11">#REF!</definedName>
    <definedName name="var11102uf12">#REF!</definedName>
    <definedName name="var11102uf13">#REF!</definedName>
    <definedName name="var11102uf14">#REF!</definedName>
    <definedName name="var11102uf15">#REF!</definedName>
    <definedName name="var11102uf16">#REF!</definedName>
    <definedName name="var11102uf2">#REF!</definedName>
    <definedName name="var11102uf3">#REF!</definedName>
    <definedName name="var11102uf4">#REF!</definedName>
    <definedName name="var11102uf5">#REF!</definedName>
    <definedName name="var11102uf6">#REF!</definedName>
    <definedName name="var11102uf7">#REF!</definedName>
    <definedName name="var11102uf8">#REF!</definedName>
    <definedName name="var11102uf9">#REF!</definedName>
    <definedName name="var11103" localSheetId="9">#REF!</definedName>
    <definedName name="var11103">'Sezione 1'!$L$11</definedName>
    <definedName name="var11103uf1">#REF!</definedName>
    <definedName name="var11103uf10">#REF!</definedName>
    <definedName name="var11103uf11">#REF!</definedName>
    <definedName name="var11103uf12">#REF!</definedName>
    <definedName name="var11103uf13">#REF!</definedName>
    <definedName name="var11103uf14">#REF!</definedName>
    <definedName name="var11103uf15">#REF!</definedName>
    <definedName name="var11103uf16">#REF!</definedName>
    <definedName name="var11103uf2">#REF!</definedName>
    <definedName name="var11103uf3">#REF!</definedName>
    <definedName name="var11103uf4">#REF!</definedName>
    <definedName name="var11103uf5">#REF!</definedName>
    <definedName name="var11103uf6">#REF!</definedName>
    <definedName name="var11103uf7">#REF!</definedName>
    <definedName name="var11103uf8">#REF!</definedName>
    <definedName name="var11103uf9">#REF!</definedName>
    <definedName name="var11104" localSheetId="9">#REF!</definedName>
    <definedName name="var11104">'Sezione 1'!$L$14</definedName>
    <definedName name="var11104uf1">#REF!</definedName>
    <definedName name="var11104uf10">#REF!</definedName>
    <definedName name="var11104uf11">#REF!</definedName>
    <definedName name="var11104uf12">#REF!</definedName>
    <definedName name="var11104uf13">#REF!</definedName>
    <definedName name="var11104uf14">#REF!</definedName>
    <definedName name="var11104uf15">#REF!</definedName>
    <definedName name="var11104uf16">#REF!</definedName>
    <definedName name="var11104uf2">#REF!</definedName>
    <definedName name="var11104uf3">#REF!</definedName>
    <definedName name="var11104uf4">#REF!</definedName>
    <definedName name="var11104uf5">#REF!</definedName>
    <definedName name="var11104uf6">#REF!</definedName>
    <definedName name="var11104uf7">#REF!</definedName>
    <definedName name="var11104uf8">#REF!</definedName>
    <definedName name="var11104uf9">#REF!</definedName>
    <definedName name="var11105" localSheetId="9">#REF!</definedName>
    <definedName name="var11105">'Sezione 1'!$L$15</definedName>
    <definedName name="var11105uf1">#REF!</definedName>
    <definedName name="var11105uf10">#REF!</definedName>
    <definedName name="var11105uf11">#REF!</definedName>
    <definedName name="var11105uf12">#REF!</definedName>
    <definedName name="var11105uf13">#REF!</definedName>
    <definedName name="var11105uf14">#REF!</definedName>
    <definedName name="var11105uf15">#REF!</definedName>
    <definedName name="var11105uf16">#REF!</definedName>
    <definedName name="var11105uf2">#REF!</definedName>
    <definedName name="var11105uf3">#REF!</definedName>
    <definedName name="var11105uf4">#REF!</definedName>
    <definedName name="var11105uf5">#REF!</definedName>
    <definedName name="var11105uf6">#REF!</definedName>
    <definedName name="var11105uf7">#REF!</definedName>
    <definedName name="var11105uf8">#REF!</definedName>
    <definedName name="var11105uf9">#REF!</definedName>
    <definedName name="var11106" localSheetId="9">#REF!</definedName>
    <definedName name="var11106">'Sezione 1'!$L$16</definedName>
    <definedName name="var11106uf1">#REF!</definedName>
    <definedName name="var11106uf10">#REF!</definedName>
    <definedName name="var11106uf11">#REF!</definedName>
    <definedName name="var11106uf12">#REF!</definedName>
    <definedName name="var11106uf13">#REF!</definedName>
    <definedName name="var11106uf14">#REF!</definedName>
    <definedName name="var11106uf15">#REF!</definedName>
    <definedName name="var11106uf16">#REF!</definedName>
    <definedName name="var11106uf2">#REF!</definedName>
    <definedName name="var11106uf3">#REF!</definedName>
    <definedName name="var11106uf4">#REF!</definedName>
    <definedName name="var11106uf5">#REF!</definedName>
    <definedName name="var11106uf6">#REF!</definedName>
    <definedName name="var11106uf7">#REF!</definedName>
    <definedName name="var11106uf8">#REF!</definedName>
    <definedName name="var11106uf9">#REF!</definedName>
    <definedName name="var11107" localSheetId="9">#REF!</definedName>
    <definedName name="var11107">'Sezione 1'!$L$17</definedName>
    <definedName name="var11107uf1">#REF!</definedName>
    <definedName name="var11107uf10">#REF!</definedName>
    <definedName name="var11107uf11">#REF!</definedName>
    <definedName name="var11107uf12">#REF!</definedName>
    <definedName name="var11107uf13">#REF!</definedName>
    <definedName name="var11107uf14">#REF!</definedName>
    <definedName name="var11107uf15">#REF!</definedName>
    <definedName name="var11107uf16">#REF!</definedName>
    <definedName name="var11107uf2">#REF!</definedName>
    <definedName name="var11107uf3">#REF!</definedName>
    <definedName name="var11107uf4">#REF!</definedName>
    <definedName name="var11107uf5">#REF!</definedName>
    <definedName name="var11107uf6">#REF!</definedName>
    <definedName name="var11107uf7">#REF!</definedName>
    <definedName name="var11107uf8">#REF!</definedName>
    <definedName name="var11107uf9">#REF!</definedName>
    <definedName name="var11111uf1">#REF!</definedName>
    <definedName name="var11111uf10">#REF!</definedName>
    <definedName name="var11111uf11">#REF!</definedName>
    <definedName name="var11111uf12">#REF!</definedName>
    <definedName name="var11111uf13">#REF!</definedName>
    <definedName name="var11111uf14">#REF!</definedName>
    <definedName name="var11111uf15">#REF!</definedName>
    <definedName name="var11111uf16">#REF!</definedName>
    <definedName name="var11111uf2">#REF!</definedName>
    <definedName name="var11111uf3">#REF!</definedName>
    <definedName name="var11111uf4">#REF!</definedName>
    <definedName name="var11111uf5">#REF!</definedName>
    <definedName name="var11111uf6">#REF!</definedName>
    <definedName name="var11111uf7">#REF!</definedName>
    <definedName name="var11111uf8">#REF!</definedName>
    <definedName name="var11111uf9">#REF!</definedName>
    <definedName name="var11112uf1">#REF!</definedName>
    <definedName name="var11112uf10">#REF!</definedName>
    <definedName name="var11112uf11">#REF!</definedName>
    <definedName name="var11112uf12">#REF!</definedName>
    <definedName name="var11112uf13">#REF!</definedName>
    <definedName name="var11112uf14">#REF!</definedName>
    <definedName name="var11112uf15">#REF!</definedName>
    <definedName name="var11112uf16">#REF!</definedName>
    <definedName name="var11112uf2">#REF!</definedName>
    <definedName name="var11112uf3">#REF!</definedName>
    <definedName name="var11112uf4">#REF!</definedName>
    <definedName name="var11112uf5">#REF!</definedName>
    <definedName name="var11112uf6">#REF!</definedName>
    <definedName name="var11112uf7">#REF!</definedName>
    <definedName name="var11112uf8">#REF!</definedName>
    <definedName name="var11112uf9">#REF!</definedName>
    <definedName name="var11113uf1">#REF!</definedName>
    <definedName name="var11113uf10">#REF!</definedName>
    <definedName name="var11113uf11">#REF!</definedName>
    <definedName name="var11113uf12">#REF!</definedName>
    <definedName name="var11113uf13">#REF!</definedName>
    <definedName name="var11113uf14">#REF!</definedName>
    <definedName name="var11113uf15">#REF!</definedName>
    <definedName name="var11113uf16">#REF!</definedName>
    <definedName name="var11113uf2">#REF!</definedName>
    <definedName name="var11113uf3">#REF!</definedName>
    <definedName name="var11113uf4">#REF!</definedName>
    <definedName name="var11113uf5">#REF!</definedName>
    <definedName name="var11113uf6">#REF!</definedName>
    <definedName name="var11113uf7">#REF!</definedName>
    <definedName name="var11113uf8">#REF!</definedName>
    <definedName name="var11113uf9">#REF!</definedName>
    <definedName name="var11200" localSheetId="9">#REF!</definedName>
    <definedName name="var11200">'Sezione 1'!$P$19</definedName>
    <definedName name="var11201" localSheetId="9">#REF!</definedName>
    <definedName name="var11201">'Sezione 1'!$L$20</definedName>
    <definedName name="var11201uf1">#REF!</definedName>
    <definedName name="var11201uf10">#REF!</definedName>
    <definedName name="var11201uf11">#REF!</definedName>
    <definedName name="var11201uf12">#REF!</definedName>
    <definedName name="var11201uf13">#REF!</definedName>
    <definedName name="var11201uf14">#REF!</definedName>
    <definedName name="var11201uf15">#REF!</definedName>
    <definedName name="var11201uf16">#REF!</definedName>
    <definedName name="var11201uf2">#REF!</definedName>
    <definedName name="var11201uf3">#REF!</definedName>
    <definedName name="var11201uf4">#REF!</definedName>
    <definedName name="var11201uf5">#REF!</definedName>
    <definedName name="var11201uf6">#REF!</definedName>
    <definedName name="var11201uf7">#REF!</definedName>
    <definedName name="var11201uf8">#REF!</definedName>
    <definedName name="var11201uf9">#REF!</definedName>
    <definedName name="var11202" localSheetId="9">#REF!</definedName>
    <definedName name="var11202">'Sezione 1'!$L$21</definedName>
    <definedName name="var11202uf1">#REF!</definedName>
    <definedName name="var11202uf10">#REF!</definedName>
    <definedName name="var11202uf11">#REF!</definedName>
    <definedName name="var11202uf12">#REF!</definedName>
    <definedName name="var11202uf13">#REF!</definedName>
    <definedName name="var11202uf14">#REF!</definedName>
    <definedName name="var11202uf15">#REF!</definedName>
    <definedName name="var11202uf16">#REF!</definedName>
    <definedName name="var11202uf2">#REF!</definedName>
    <definedName name="var11202uf3">#REF!</definedName>
    <definedName name="var11202uf4">#REF!</definedName>
    <definedName name="var11202uf5">#REF!</definedName>
    <definedName name="var11202uf6">#REF!</definedName>
    <definedName name="var11202uf7">#REF!</definedName>
    <definedName name="var11202uf8">#REF!</definedName>
    <definedName name="var11202uf9">#REF!</definedName>
    <definedName name="var11300" localSheetId="9">#REF!</definedName>
    <definedName name="var11300">'Sezione 1'!$P$23</definedName>
    <definedName name="var11300uf1">#REF!</definedName>
    <definedName name="var11300uf10">#REF!</definedName>
    <definedName name="var11300uf11">#REF!</definedName>
    <definedName name="var11300uf12">#REF!</definedName>
    <definedName name="var11300uf13">#REF!</definedName>
    <definedName name="var11300uf14">#REF!</definedName>
    <definedName name="var11300uf15">#REF!</definedName>
    <definedName name="var11300uf16">#REF!</definedName>
    <definedName name="var11300uf2">#REF!</definedName>
    <definedName name="var11300uf3">#REF!</definedName>
    <definedName name="var11300uf4">#REF!</definedName>
    <definedName name="var11300uf5">#REF!</definedName>
    <definedName name="var11300uf6">#REF!</definedName>
    <definedName name="var11300uf7">#REF!</definedName>
    <definedName name="var11300uf8">#REF!</definedName>
    <definedName name="var11300uf9">#REF!</definedName>
    <definedName name="var11400" localSheetId="9">#REF!</definedName>
    <definedName name="var11400">'Sezione 1'!$P$25</definedName>
    <definedName name="var11400uf1">#REF!</definedName>
    <definedName name="var11400uf10">#REF!</definedName>
    <definedName name="var11400uf11">#REF!</definedName>
    <definedName name="var11400uf12">#REF!</definedName>
    <definedName name="var11400uf13">#REF!</definedName>
    <definedName name="var11400uf14">#REF!</definedName>
    <definedName name="var11400uf15">#REF!</definedName>
    <definedName name="var11400uf16">#REF!</definedName>
    <definedName name="var11400uf2">#REF!</definedName>
    <definedName name="var11400uf3">#REF!</definedName>
    <definedName name="var11400uf4">#REF!</definedName>
    <definedName name="var11400uf5">#REF!</definedName>
    <definedName name="var11400uf6">#REF!</definedName>
    <definedName name="var11400uf7">#REF!</definedName>
    <definedName name="var11400uf8">#REF!</definedName>
    <definedName name="var11400uf9">#REF!</definedName>
    <definedName name="var11500" localSheetId="9">#REF!</definedName>
    <definedName name="var11500">'Sezione 1'!$P$27</definedName>
    <definedName name="var11500uf1">#REF!</definedName>
    <definedName name="var11500uf10">#REF!</definedName>
    <definedName name="var11500uf11">#REF!</definedName>
    <definedName name="var11500uf12">#REF!</definedName>
    <definedName name="var11500uf13">#REF!</definedName>
    <definedName name="var11500uf14">#REF!</definedName>
    <definedName name="var11500uf15">#REF!</definedName>
    <definedName name="var11500uf16">#REF!</definedName>
    <definedName name="var11500uf2">#REF!</definedName>
    <definedName name="var11500uf3">#REF!</definedName>
    <definedName name="var11500uf4">#REF!</definedName>
    <definedName name="var11500uf5">#REF!</definedName>
    <definedName name="var11500uf6">#REF!</definedName>
    <definedName name="var11500uf7">#REF!</definedName>
    <definedName name="var11500uf8">#REF!</definedName>
    <definedName name="var11500uf9">#REF!</definedName>
    <definedName name="var11511" localSheetId="9">#REF!</definedName>
    <definedName name="var11511">'Sezione 1'!$P$28</definedName>
    <definedName name="var11512" localSheetId="9">#REF!</definedName>
    <definedName name="var11512">'Sezione 1'!$P$29</definedName>
    <definedName name="var11513" localSheetId="9">#REF!</definedName>
    <definedName name="var11513">'Sezione 1'!$P$30</definedName>
    <definedName name="var11514" localSheetId="9">#REF!</definedName>
    <definedName name="var11514">'Sezione 1'!$P$31</definedName>
    <definedName name="var11515" localSheetId="9">#REF!</definedName>
    <definedName name="var11515">'Sezione 1'!$P$32</definedName>
    <definedName name="var11516" localSheetId="9">#REF!</definedName>
    <definedName name="var11516">'Sezione 1'!$P$33</definedName>
    <definedName name="var11517" localSheetId="9">#REF!</definedName>
    <definedName name="var11517">'Sezione 1'!$P$34</definedName>
    <definedName name="var11518" localSheetId="9">#REF!</definedName>
    <definedName name="var11518">'Sezione 1'!$P$35</definedName>
    <definedName name="var12000">#REF!</definedName>
    <definedName name="var12100" localSheetId="9">#REF!</definedName>
    <definedName name="var12100">'Sezione 1'!$P$40</definedName>
    <definedName name="var12101" localSheetId="9">#REF!</definedName>
    <definedName name="var12101">'Sezione 1'!$L$41</definedName>
    <definedName name="var12101uf1">#REF!</definedName>
    <definedName name="var12101uf10">#REF!</definedName>
    <definedName name="var12101uf11">#REF!</definedName>
    <definedName name="var12101uf12">#REF!</definedName>
    <definedName name="var12101uf13">#REF!</definedName>
    <definedName name="var12101uf14">#REF!</definedName>
    <definedName name="var12101uf15">#REF!</definedName>
    <definedName name="var12101uf16">#REF!</definedName>
    <definedName name="var12101uf2">#REF!</definedName>
    <definedName name="var12101uf3">#REF!</definedName>
    <definedName name="var12101uf4">#REF!</definedName>
    <definedName name="var12101uf5">#REF!</definedName>
    <definedName name="var12101uf6">#REF!</definedName>
    <definedName name="var12101uf7">#REF!</definedName>
    <definedName name="var12101uf8">#REF!</definedName>
    <definedName name="var12101uf9">#REF!</definedName>
    <definedName name="var12102" localSheetId="9">#REF!</definedName>
    <definedName name="var12102">'Sezione 1'!$L$42</definedName>
    <definedName name="var12102uf1">#REF!</definedName>
    <definedName name="var12102uf10">#REF!</definedName>
    <definedName name="var12102uf11">#REF!</definedName>
    <definedName name="var12102uf12">#REF!</definedName>
    <definedName name="var12102uf13">#REF!</definedName>
    <definedName name="var12102uf14">#REF!</definedName>
    <definedName name="var12102uf15">#REF!</definedName>
    <definedName name="var12102uf16">#REF!</definedName>
    <definedName name="var12102uf2">#REF!</definedName>
    <definedName name="var12102uf3">#REF!</definedName>
    <definedName name="var12102uf4">#REF!</definedName>
    <definedName name="var12102uf5">#REF!</definedName>
    <definedName name="var12102uf6">#REF!</definedName>
    <definedName name="var12102uf7">#REF!</definedName>
    <definedName name="var12102uf8">#REF!</definedName>
    <definedName name="var12102uf9">#REF!</definedName>
    <definedName name="var12103" localSheetId="9">#REF!</definedName>
    <definedName name="var12103">'Sezione 1'!$L$43</definedName>
    <definedName name="var12103uf1">#REF!</definedName>
    <definedName name="var12103uf10">#REF!</definedName>
    <definedName name="var12103uf11">#REF!</definedName>
    <definedName name="var12103uf12">#REF!</definedName>
    <definedName name="var12103uf13">#REF!</definedName>
    <definedName name="var12103uf14">#REF!</definedName>
    <definedName name="var12103uf15">#REF!</definedName>
    <definedName name="var12103uf16">#REF!</definedName>
    <definedName name="var12103uf2">#REF!</definedName>
    <definedName name="var12103uf3">#REF!</definedName>
    <definedName name="var12103uf4">#REF!</definedName>
    <definedName name="var12103uf5">#REF!</definedName>
    <definedName name="var12103uf6">#REF!</definedName>
    <definedName name="var12103uf7">#REF!</definedName>
    <definedName name="var12103uf8">#REF!</definedName>
    <definedName name="var12103uf9">#REF!</definedName>
    <definedName name="var12111" localSheetId="9">#REF!</definedName>
    <definedName name="var12111uf1">#REF!</definedName>
    <definedName name="var12111uf10">#REF!</definedName>
    <definedName name="var12111uf11">#REF!</definedName>
    <definedName name="var12111uf12">#REF!</definedName>
    <definedName name="var12111uf13">#REF!</definedName>
    <definedName name="var12111uf14">#REF!</definedName>
    <definedName name="var12111uf15">#REF!</definedName>
    <definedName name="var12111uf16">#REF!</definedName>
    <definedName name="var12111uf2">#REF!</definedName>
    <definedName name="var12111uf3">#REF!</definedName>
    <definedName name="var12111uf4">#REF!</definedName>
    <definedName name="var12111uf5">#REF!</definedName>
    <definedName name="var12111uf6">#REF!</definedName>
    <definedName name="var12111uf7">#REF!</definedName>
    <definedName name="var12111uf8">#REF!</definedName>
    <definedName name="var12111uf9">#REF!</definedName>
    <definedName name="var12112uf1">#REF!</definedName>
    <definedName name="var12112uf10">#REF!</definedName>
    <definedName name="var12112uf11">#REF!</definedName>
    <definedName name="var12112uf12">#REF!</definedName>
    <definedName name="var12112uf13">#REF!</definedName>
    <definedName name="var12112uf14">#REF!</definedName>
    <definedName name="var12112uf15">#REF!</definedName>
    <definedName name="var12112uf16">#REF!</definedName>
    <definedName name="var12112uf2">#REF!</definedName>
    <definedName name="var12112uf3">#REF!</definedName>
    <definedName name="var12112uf4">#REF!</definedName>
    <definedName name="var12112uf5">#REF!</definedName>
    <definedName name="var12112uf6">#REF!</definedName>
    <definedName name="var12112uf7">#REF!</definedName>
    <definedName name="var12112uf8">#REF!</definedName>
    <definedName name="var12112uf9">#REF!</definedName>
    <definedName name="var12113uf1">#REF!</definedName>
    <definedName name="var12113uf10">#REF!</definedName>
    <definedName name="var12113uf11">#REF!</definedName>
    <definedName name="var12113uf12">#REF!</definedName>
    <definedName name="var12113uf13">#REF!</definedName>
    <definedName name="var12113uf14">#REF!</definedName>
    <definedName name="var12113uf15">#REF!</definedName>
    <definedName name="var12113uf16">#REF!</definedName>
    <definedName name="var12113uf2">#REF!</definedName>
    <definedName name="var12113uf3">#REF!</definedName>
    <definedName name="var12113uf4">#REF!</definedName>
    <definedName name="var12113uf5">#REF!</definedName>
    <definedName name="var12113uf6">#REF!</definedName>
    <definedName name="var12113uf7">#REF!</definedName>
    <definedName name="var12113uf8">#REF!</definedName>
    <definedName name="var12113uf9">#REF!</definedName>
    <definedName name="var12121">'Sezione 1'!#REF!</definedName>
    <definedName name="var12200" localSheetId="9">#REF!</definedName>
    <definedName name="var12200">'Sezione 1'!$P$45</definedName>
    <definedName name="var12200uf1">#REF!</definedName>
    <definedName name="var12200uf10">#REF!</definedName>
    <definedName name="var12200uf11">#REF!</definedName>
    <definedName name="var12200uf12">#REF!</definedName>
    <definedName name="var12200uf13">#REF!</definedName>
    <definedName name="var12200uf14">#REF!</definedName>
    <definedName name="var12200uf15">#REF!</definedName>
    <definedName name="var12200uf16">#REF!</definedName>
    <definedName name="var12200uf2">#REF!</definedName>
    <definedName name="var12200uf3">#REF!</definedName>
    <definedName name="var12200uf4">#REF!</definedName>
    <definedName name="var12200uf5">#REF!</definedName>
    <definedName name="var12200uf6">#REF!</definedName>
    <definedName name="var12200uf7">#REF!</definedName>
    <definedName name="var12200uf8">#REF!</definedName>
    <definedName name="var12200uf9">#REF!</definedName>
    <definedName name="var12201" localSheetId="9">#REF!</definedName>
    <definedName name="var12201">'Sezione 1'!$L$46</definedName>
    <definedName name="var12201uf1">#REF!</definedName>
    <definedName name="var12201uf10">#REF!</definedName>
    <definedName name="var12201uf11">#REF!</definedName>
    <definedName name="var12201uf12">#REF!</definedName>
    <definedName name="var12201uf13">#REF!</definedName>
    <definedName name="var12201uf14">#REF!</definedName>
    <definedName name="var12201uf15">#REF!</definedName>
    <definedName name="var12201uf16">#REF!</definedName>
    <definedName name="var12201uf2">#REF!</definedName>
    <definedName name="var12201uf3">#REF!</definedName>
    <definedName name="var12201uf4">#REF!</definedName>
    <definedName name="var12201uf5">#REF!</definedName>
    <definedName name="var12201uf6">#REF!</definedName>
    <definedName name="var12201uf7">#REF!</definedName>
    <definedName name="var12201uf8">#REF!</definedName>
    <definedName name="var12201uf9">#REF!</definedName>
    <definedName name="var12202" localSheetId="9">#REF!</definedName>
    <definedName name="var12202">'Sezione 1'!$L$48</definedName>
    <definedName name="var12202uf1">#REF!</definedName>
    <definedName name="var12202uf10">#REF!</definedName>
    <definedName name="var12202uf11">#REF!</definedName>
    <definedName name="var12202uf12">#REF!</definedName>
    <definedName name="var12202uf13">#REF!</definedName>
    <definedName name="var12202uf14">#REF!</definedName>
    <definedName name="var12202uf15">#REF!</definedName>
    <definedName name="var12202uf16">#REF!</definedName>
    <definedName name="var12202uf2">#REF!</definedName>
    <definedName name="var12202uf3">#REF!</definedName>
    <definedName name="var12202uf4">#REF!</definedName>
    <definedName name="var12202uf5">#REF!</definedName>
    <definedName name="var12202uf6">#REF!</definedName>
    <definedName name="var12202uf7">#REF!</definedName>
    <definedName name="var12202uf8">#REF!</definedName>
    <definedName name="var12202uf9">#REF!</definedName>
    <definedName name="var12203" localSheetId="9">#REF!</definedName>
    <definedName name="var12203">'Sezione 1'!$L$49</definedName>
    <definedName name="var12204" localSheetId="9">#REF!</definedName>
    <definedName name="var12204">'Sezione 1'!#REF!</definedName>
    <definedName name="var12205" localSheetId="9">#REF!</definedName>
    <definedName name="var12205">'Sezione 1'!$L$50</definedName>
    <definedName name="var12206" localSheetId="9">#REF!</definedName>
    <definedName name="var12206">'Sezione 1'!$L$51</definedName>
    <definedName name="var12207" localSheetId="9">#REF!</definedName>
    <definedName name="var12207">'Sezione 1'!$L$52</definedName>
    <definedName name="var12208" localSheetId="9">#REF!</definedName>
    <definedName name="var12208">'Sezione 1'!$L$53</definedName>
    <definedName name="var12209" localSheetId="9">#REF!</definedName>
    <definedName name="var12209">'Sezione 1'!$L$55</definedName>
    <definedName name="var12210" localSheetId="9">#REF!</definedName>
    <definedName name="var12210">'Sezione 1'!$L$56</definedName>
    <definedName name="var12211" localSheetId="9">#REF!</definedName>
    <definedName name="var12211">'Sezione 1'!$L$57</definedName>
    <definedName name="var12212" localSheetId="9">#REF!</definedName>
    <definedName name="var12212">'Sezione 1'!$L$58</definedName>
    <definedName name="var12213" localSheetId="9">#REF!</definedName>
    <definedName name="var12213">'Sezione 1'!$L$61</definedName>
    <definedName name="var12214">#REF!</definedName>
    <definedName name="var12215" localSheetId="9">#REF!</definedName>
    <definedName name="var12215">'Sezione 1'!$L$54</definedName>
    <definedName name="var12216" localSheetId="9">#REF!</definedName>
    <definedName name="var12216">'Sezione 1'!$L$59</definedName>
    <definedName name="var12217" localSheetId="9">#REF!</definedName>
    <definedName name="var12217">'Sezione 1'!$L$60</definedName>
    <definedName name="var122202uf4">#REF!</definedName>
    <definedName name="var12220uf4">#REF!</definedName>
    <definedName name="var12300" localSheetId="9">#REF!</definedName>
    <definedName name="var12300">'Sezione 1'!$P$62</definedName>
    <definedName name="var12300uf1">#REF!</definedName>
    <definedName name="var12300uf10">#REF!</definedName>
    <definedName name="var12300uf11">#REF!</definedName>
    <definedName name="var12300uf12">#REF!</definedName>
    <definedName name="var12300uf13">#REF!</definedName>
    <definedName name="var12300uf14">#REF!</definedName>
    <definedName name="var12300uf15">#REF!</definedName>
    <definedName name="var12300uf16">#REF!</definedName>
    <definedName name="var12300uf2">#REF!</definedName>
    <definedName name="var12300uf3">#REF!</definedName>
    <definedName name="var12300uf4">#REF!</definedName>
    <definedName name="var12300uf5">#REF!</definedName>
    <definedName name="var12300uf6">#REF!</definedName>
    <definedName name="var12300uf7">#REF!</definedName>
    <definedName name="var12300uf8">#REF!</definedName>
    <definedName name="var12300uf9">#REF!</definedName>
    <definedName name="var12301" localSheetId="9">#REF!</definedName>
    <definedName name="var12301">'Sezione 1'!#REF!</definedName>
    <definedName name="var12302" localSheetId="9">#REF!</definedName>
    <definedName name="var12302">'Sezione 1'!#REF!</definedName>
    <definedName name="var12303" localSheetId="9">#REF!</definedName>
    <definedName name="var12303">'Sezione 1'!#REF!</definedName>
    <definedName name="var12304" localSheetId="9">#REF!</definedName>
    <definedName name="var12304">'Sezione 1'!#REF!</definedName>
    <definedName name="var12305" localSheetId="9">#REF!</definedName>
    <definedName name="var12305">'Sezione 1'!#REF!</definedName>
    <definedName name="var12306" localSheetId="9">#REF!</definedName>
    <definedName name="var12306">'Sezione 1'!#REF!</definedName>
    <definedName name="var12311">'Sezione 1'!$L$63</definedName>
    <definedName name="var12312">'Sezione 1'!$L$64</definedName>
    <definedName name="var12313">'Sezione 1'!$L$65</definedName>
    <definedName name="var12314">'Sezione 1'!$L$66</definedName>
    <definedName name="var12315">'Sezione 1'!$L$67</definedName>
    <definedName name="var12316">'Sezione 1'!$L$68</definedName>
    <definedName name="var12400" localSheetId="9">#REF!</definedName>
    <definedName name="var12400">'[2]Sezione 1'!$P$60</definedName>
    <definedName name="var12400uf1">#REF!</definedName>
    <definedName name="var12400uf10">#REF!</definedName>
    <definedName name="var12400uf11">#REF!</definedName>
    <definedName name="var12400uf12">#REF!</definedName>
    <definedName name="var12400uf13">#REF!</definedName>
    <definedName name="var12400uf14">#REF!</definedName>
    <definedName name="var12400uf15">#REF!</definedName>
    <definedName name="var12400uf16">#REF!</definedName>
    <definedName name="var12400uf2">#REF!</definedName>
    <definedName name="var12400uf3">#REF!</definedName>
    <definedName name="var12400uf4">#REF!</definedName>
    <definedName name="var12400uf5">#REF!</definedName>
    <definedName name="var12400uf6">#REF!</definedName>
    <definedName name="var12400uf7">#REF!</definedName>
    <definedName name="var12400uf8">#REF!</definedName>
    <definedName name="var12400uf9">#REF!</definedName>
    <definedName name="var12500" localSheetId="9">#REF!</definedName>
    <definedName name="var12500">'Sezione 1'!$P$72</definedName>
    <definedName name="var12510" localSheetId="9">#REF!</definedName>
    <definedName name="var12510">'Sezione 1'!$L$73</definedName>
    <definedName name="var12510uf1">#REF!</definedName>
    <definedName name="var12510uf10">#REF!</definedName>
    <definedName name="var12510uf11">#REF!</definedName>
    <definedName name="var12510uf12">#REF!</definedName>
    <definedName name="var12510uf13">#REF!</definedName>
    <definedName name="var12510uf14">#REF!</definedName>
    <definedName name="var12510uf15">#REF!</definedName>
    <definedName name="var12510uf16">#REF!</definedName>
    <definedName name="var12510uf2">#REF!</definedName>
    <definedName name="var12510uf3">#REF!</definedName>
    <definedName name="var12510uf4">#REF!</definedName>
    <definedName name="var12510uf5">#REF!</definedName>
    <definedName name="var12510uf6">#REF!</definedName>
    <definedName name="var12510uf7">#REF!</definedName>
    <definedName name="var12510uf8">#REF!</definedName>
    <definedName name="var12510uf9">#REF!</definedName>
    <definedName name="var12520" localSheetId="9">#REF!</definedName>
    <definedName name="var12520">'Sezione 1'!$L$74</definedName>
    <definedName name="var12520uf1">#REF!</definedName>
    <definedName name="var12520uf10">#REF!</definedName>
    <definedName name="var12520uf11">#REF!</definedName>
    <definedName name="var12520uf12">#REF!</definedName>
    <definedName name="var12520uf13">#REF!</definedName>
    <definedName name="var12520uf14">#REF!</definedName>
    <definedName name="var12520uf15">#REF!</definedName>
    <definedName name="var12520uf16">#REF!</definedName>
    <definedName name="var12520uf2">#REF!</definedName>
    <definedName name="var12520uf3">#REF!</definedName>
    <definedName name="var12520uf4">#REF!</definedName>
    <definedName name="var12520uf5">#REF!</definedName>
    <definedName name="var12520uf6">#REF!</definedName>
    <definedName name="var12520uf7">#REF!</definedName>
    <definedName name="var12520uf8">#REF!</definedName>
    <definedName name="var12520uf9">#REF!</definedName>
    <definedName name="var12530" localSheetId="9">#REF!</definedName>
    <definedName name="var12530">'Sezione 1'!$L$75</definedName>
    <definedName name="var12540" localSheetId="9">#REF!</definedName>
    <definedName name="var12540">'Sezione 1'!$L$76</definedName>
    <definedName name="var12600" localSheetId="9">#REF!</definedName>
    <definedName name="var12600">'Sezione 1'!$P$78</definedName>
    <definedName name="var12601" localSheetId="9">#REF!</definedName>
    <definedName name="var12601">'Sezione 1'!$L$79</definedName>
    <definedName name="var12601uf1">#REF!</definedName>
    <definedName name="var12601uf10">#REF!</definedName>
    <definedName name="var12601uf11">#REF!</definedName>
    <definedName name="var12601uf12">#REF!</definedName>
    <definedName name="var12601uf13">#REF!</definedName>
    <definedName name="var12601uf14">#REF!</definedName>
    <definedName name="var12601uf15">#REF!</definedName>
    <definedName name="var12601uf16">#REF!</definedName>
    <definedName name="var12601uf2">#REF!</definedName>
    <definedName name="var12601uf3">#REF!</definedName>
    <definedName name="var12601uf4">#REF!</definedName>
    <definedName name="var12601uf5">#REF!</definedName>
    <definedName name="var12601uf6">#REF!</definedName>
    <definedName name="var12601uf7">#REF!</definedName>
    <definedName name="var12601uf8">#REF!</definedName>
    <definedName name="var12601uf9">#REF!</definedName>
    <definedName name="var12602" localSheetId="9">#REF!</definedName>
    <definedName name="var12602">'Sezione 1'!$L$80</definedName>
    <definedName name="var12602uf1">#REF!</definedName>
    <definedName name="var12602uf10">#REF!</definedName>
    <definedName name="var12602uf11">#REF!</definedName>
    <definedName name="var12602uf12">#REF!</definedName>
    <definedName name="var12602uf13">#REF!</definedName>
    <definedName name="var12602uf14">#REF!</definedName>
    <definedName name="var12602uf15">#REF!</definedName>
    <definedName name="var12602uf16">#REF!</definedName>
    <definedName name="var12602uf2">#REF!</definedName>
    <definedName name="var12602uf3">#REF!</definedName>
    <definedName name="var12602uf4">#REF!</definedName>
    <definedName name="var12602uf5">#REF!</definedName>
    <definedName name="var12602uf6">#REF!</definedName>
    <definedName name="var12602uf7">#REF!</definedName>
    <definedName name="var12602uf8">#REF!</definedName>
    <definedName name="var12602uf9">#REF!</definedName>
    <definedName name="var12700" localSheetId="9">#REF!</definedName>
    <definedName name="var12700">'Sezione 1'!$P$82</definedName>
    <definedName name="var12800" localSheetId="9">#REF!</definedName>
    <definedName name="var12800">'Sezione 1'!$P$84</definedName>
    <definedName name="var12900" localSheetId="9">#REF!</definedName>
    <definedName name="var12900">'Sezione 1'!$P$86</definedName>
    <definedName name="var12900uf1">#REF!</definedName>
    <definedName name="var12900uf10">#REF!</definedName>
    <definedName name="var12900uf11">#REF!</definedName>
    <definedName name="var12900uf12">#REF!</definedName>
    <definedName name="var12900uf13">#REF!</definedName>
    <definedName name="var12900uf14">#REF!</definedName>
    <definedName name="var12900uf15">#REF!</definedName>
    <definedName name="var12900uf16">#REF!</definedName>
    <definedName name="var12900uf2">#REF!</definedName>
    <definedName name="var12900uf3">#REF!</definedName>
    <definedName name="var12900uf4">#REF!</definedName>
    <definedName name="var12900uf5">#REF!</definedName>
    <definedName name="var12900uf6">#REF!</definedName>
    <definedName name="var12900uf7">#REF!</definedName>
    <definedName name="var12900uf8">#REF!</definedName>
    <definedName name="var12900uf9">#REF!</definedName>
    <definedName name="var12901">#REF!</definedName>
    <definedName name="var12902" localSheetId="9">#REF!</definedName>
    <definedName name="var12902">'Sezione 1'!$L$88</definedName>
    <definedName name="var12902uf1">#REF!</definedName>
    <definedName name="var12902uf10">#REF!</definedName>
    <definedName name="var12902uf11">#REF!</definedName>
    <definedName name="var12902uf12">#REF!</definedName>
    <definedName name="var12902uf13">#REF!</definedName>
    <definedName name="var12902uf14">#REF!</definedName>
    <definedName name="var12902uf15">#REF!</definedName>
    <definedName name="var12902uf16">#REF!</definedName>
    <definedName name="var12902uf2">#REF!</definedName>
    <definedName name="var12902uf3">#REF!</definedName>
    <definedName name="var12902uf4">#REF!</definedName>
    <definedName name="var12902uf5">#REF!</definedName>
    <definedName name="var12902uf6">#REF!</definedName>
    <definedName name="var12902uf7">#REF!</definedName>
    <definedName name="var12902uf8">#REF!</definedName>
    <definedName name="var12902uf9">#REF!</definedName>
    <definedName name="var12903" localSheetId="9">#REF!</definedName>
    <definedName name="var12903">'Sezione 1'!$L$87</definedName>
    <definedName name="var12904" localSheetId="9">#REF!</definedName>
    <definedName name="var12904">'Sezione 1'!$L$90</definedName>
    <definedName name="var12904uf1">#REF!</definedName>
    <definedName name="var12904uf10">#REF!</definedName>
    <definedName name="var12904uf11">#REF!</definedName>
    <definedName name="var12904uf12">#REF!</definedName>
    <definedName name="var12904uf13">#REF!</definedName>
    <definedName name="var12904uf14">#REF!</definedName>
    <definedName name="var12904uf15">#REF!</definedName>
    <definedName name="var12904uf16">#REF!</definedName>
    <definedName name="var12904uf2">#REF!</definedName>
    <definedName name="var12904uf3">#REF!</definedName>
    <definedName name="var12904uf4">#REF!</definedName>
    <definedName name="var12904uf5">#REF!</definedName>
    <definedName name="var12904uf6">#REF!</definedName>
    <definedName name="var12904uf7">#REF!</definedName>
    <definedName name="var12904uf8">#REF!</definedName>
    <definedName name="var12904uf9">#REF!</definedName>
    <definedName name="var12905" localSheetId="9">#REF!</definedName>
    <definedName name="var12905">'Sezione 1'!$L$94</definedName>
    <definedName name="var12905uf1">#REF!</definedName>
    <definedName name="var12905uf10">#REF!</definedName>
    <definedName name="var12905uf11">#REF!</definedName>
    <definedName name="var12905uf12">#REF!</definedName>
    <definedName name="var12905uf13">#REF!</definedName>
    <definedName name="var12905uf14">#REF!</definedName>
    <definedName name="var12905uf15">#REF!</definedName>
    <definedName name="var12905uf16">#REF!</definedName>
    <definedName name="var12905uf2">#REF!</definedName>
    <definedName name="var12905uf3">#REF!</definedName>
    <definedName name="var12905uf4">#REF!</definedName>
    <definedName name="var12905uf5">#REF!</definedName>
    <definedName name="var12905uf6">#REF!</definedName>
    <definedName name="var12905uf7">#REF!</definedName>
    <definedName name="var12905uf8">#REF!</definedName>
    <definedName name="var12905uf9">#REF!</definedName>
    <definedName name="var12910">'Sezione 1'!$L$93</definedName>
    <definedName name="var12931" localSheetId="9">#REF!</definedName>
    <definedName name="var12931">'Sezione 1'!$L$89</definedName>
    <definedName name="var13000">#REF!</definedName>
    <definedName name="var13999">#REF!</definedName>
    <definedName name="var14100" localSheetId="9">'[7]Sezione 1'!#REF!</definedName>
    <definedName name="var14100">'[3]Sezione 1'!#REF!</definedName>
    <definedName name="var14200" localSheetId="9">'[7]Sezione 1'!#REF!</definedName>
    <definedName name="var14200">'[3]Sezione 1'!#REF!</definedName>
    <definedName name="var14300" localSheetId="9">'[7]Sezione 1'!#REF!</definedName>
    <definedName name="var14300">'[3]Sezione 1'!#REF!</definedName>
    <definedName name="var15000" localSheetId="9">'[7]Sezione 1'!#REF!</definedName>
    <definedName name="var15000">'[3]Sezione 1'!#REF!</definedName>
    <definedName name="var17999" localSheetId="9">'[7]Sezione 1'!#REF!</definedName>
    <definedName name="var17999">'[3]Sezione 1'!#REF!</definedName>
    <definedName name="var18100" localSheetId="9">'[7]Sezione 1'!#REF!</definedName>
    <definedName name="var18100">'[3]Sezione 1'!#REF!</definedName>
    <definedName name="var18500" localSheetId="9">'[7]Sezione 1'!#REF!</definedName>
    <definedName name="var18500">'[3]Sezione 1'!#REF!</definedName>
    <definedName name="var19000" localSheetId="9">'[7]Sezione 1'!#REF!</definedName>
    <definedName name="var19000">'[3]Sezione 1'!#REF!</definedName>
    <definedName name="var22100" localSheetId="9">#REF!</definedName>
    <definedName name="var22100">'Sezione 2'!$N$6</definedName>
    <definedName name="var22101" localSheetId="9">#REF!</definedName>
    <definedName name="var22101">'Sezione 2'!$L$7</definedName>
    <definedName name="var22102" localSheetId="9">#REF!</definedName>
    <definedName name="var22102">'Sezione 2'!$L$8</definedName>
    <definedName name="var22103" localSheetId="9">#REF!</definedName>
    <definedName name="var22103">'Sezione 2'!$L$9</definedName>
    <definedName name="var22104" localSheetId="9">#REF!</definedName>
    <definedName name="var22104">'Sezione 2'!$L$10</definedName>
    <definedName name="var22105" localSheetId="9">#REF!</definedName>
    <definedName name="var22105">'Sezione 2'!$L$11</definedName>
    <definedName name="var22106" localSheetId="9">#REF!</definedName>
    <definedName name="var22106">'Sezione 2'!$L$12</definedName>
    <definedName name="var22107" localSheetId="9">#REF!</definedName>
    <definedName name="var22107">'Sezione 2'!$L$13</definedName>
    <definedName name="var22108" localSheetId="7">#REF!</definedName>
    <definedName name="var22108" localSheetId="9">#REF!</definedName>
    <definedName name="var22108">'Sezione 2'!#REF!</definedName>
    <definedName name="var22109" localSheetId="7">#REF!</definedName>
    <definedName name="var22109" localSheetId="9">#REF!</definedName>
    <definedName name="var22109">'Sezione 2'!#REF!</definedName>
    <definedName name="var22110" localSheetId="7">#REF!</definedName>
    <definedName name="var22110" localSheetId="9">#REF!</definedName>
    <definedName name="var22110">'Sezione 2'!#REF!</definedName>
    <definedName name="var22111" localSheetId="7">#REF!</definedName>
    <definedName name="var22111" localSheetId="9">#REF!</definedName>
    <definedName name="var22111">'Sezione 2'!#REF!</definedName>
    <definedName name="var22200" localSheetId="9">#REF!</definedName>
    <definedName name="var22200">'Sezione 2'!$N$14</definedName>
    <definedName name="var22210" localSheetId="9">#REF!</definedName>
    <definedName name="var22210">'Sezione 2'!$N$15</definedName>
    <definedName name="var22211" localSheetId="9">#REF!</definedName>
    <definedName name="var22211">'Sezione 2'!$L$16</definedName>
    <definedName name="var22212" localSheetId="9">#REF!</definedName>
    <definedName name="var22212">'Sezione 2'!$L$17</definedName>
    <definedName name="var22213" localSheetId="9">#REF!</definedName>
    <definedName name="var22213">'Sezione 2'!$L$18</definedName>
    <definedName name="var22220" localSheetId="9">#REF!</definedName>
    <definedName name="var22220">'Sezione 2'!$N$19</definedName>
    <definedName name="var22221" localSheetId="9">#REF!</definedName>
    <definedName name="var22221">'Sezione 2'!$L$20</definedName>
    <definedName name="var22230" localSheetId="9">#REF!</definedName>
    <definedName name="var22230">'Sezione 2'!$N$21</definedName>
    <definedName name="var22240" localSheetId="9">#REF!</definedName>
    <definedName name="var22240">'Sezione 2'!$N$22</definedName>
    <definedName name="var22241" localSheetId="9">#REF!</definedName>
    <definedName name="var22241">'Sezione 2'!$L$23</definedName>
    <definedName name="var22242" localSheetId="9">#REF!</definedName>
    <definedName name="var22242">'Sezione 2'!$L$24</definedName>
    <definedName name="var22243" localSheetId="9">#REF!</definedName>
    <definedName name="var22243">'Sezione 2'!$L$25</definedName>
    <definedName name="var22244" localSheetId="9">#REF!</definedName>
    <definedName name="var22244">'Sezione 2'!$L$26</definedName>
    <definedName name="var22245" localSheetId="7">#REF!</definedName>
    <definedName name="var22245" localSheetId="9">#REF!</definedName>
    <definedName name="var22245">'Sezione 2'!#REF!</definedName>
    <definedName name="var22250" localSheetId="9">#REF!</definedName>
    <definedName name="var22250">'Sezione 2'!$N$27</definedName>
    <definedName name="var25400">#REF!</definedName>
    <definedName name="var25401">#REF!</definedName>
    <definedName name="var25402">#REF!</definedName>
    <definedName name="var26001" localSheetId="7">#REF!</definedName>
    <definedName name="var26001" localSheetId="9">#REF!</definedName>
    <definedName name="var26001">'Sezione 2'!#REF!</definedName>
    <definedName name="var26002" localSheetId="7">#REF!</definedName>
    <definedName name="var26002" localSheetId="9">#REF!</definedName>
    <definedName name="var26002">'Sezione 2'!#REF!</definedName>
    <definedName name="var26003" localSheetId="7">#REF!</definedName>
    <definedName name="var26003" localSheetId="9">#REF!</definedName>
    <definedName name="var26003">'Sezione 2'!#REF!</definedName>
    <definedName name="var26004" localSheetId="7">#REF!</definedName>
    <definedName name="var26004" localSheetId="9">#REF!</definedName>
    <definedName name="var26004">'Sezione 2'!#REF!</definedName>
    <definedName name="var26005" localSheetId="7">#REF!</definedName>
    <definedName name="var26005" localSheetId="9">#REF!</definedName>
    <definedName name="var26005">'Sezione 2'!#REF!</definedName>
    <definedName name="var26006" localSheetId="7">#REF!</definedName>
    <definedName name="var26006" localSheetId="9">#REF!</definedName>
    <definedName name="var26006">'Sezione 2'!#REF!</definedName>
    <definedName name="var26007" localSheetId="7">#REF!</definedName>
    <definedName name="var26007" localSheetId="9">#REF!</definedName>
    <definedName name="var26007">'Sezione 2'!#REF!</definedName>
    <definedName name="var26008" localSheetId="7">#REF!</definedName>
    <definedName name="var26008" localSheetId="9">#REF!</definedName>
    <definedName name="var26008">'Sezione 2'!#REF!</definedName>
    <definedName name="var26009" localSheetId="7">#REF!</definedName>
    <definedName name="var26009" localSheetId="9">#REF!</definedName>
    <definedName name="var26009">'Sezione 2'!#REF!</definedName>
    <definedName name="var26010" localSheetId="7">#REF!</definedName>
    <definedName name="var26010" localSheetId="9">#REF!</definedName>
    <definedName name="var26010">'Sezione 2'!#REF!</definedName>
    <definedName name="var26011" localSheetId="7">#REF!</definedName>
    <definedName name="var26011" localSheetId="9">#REF!</definedName>
    <definedName name="var26011">'Sezione 2'!#REF!</definedName>
    <definedName name="var26012" localSheetId="7">#REF!</definedName>
    <definedName name="var26012" localSheetId="9">#REF!</definedName>
    <definedName name="var26012">'Sezione 2'!#REF!</definedName>
    <definedName name="var26013" localSheetId="7">#REF!</definedName>
    <definedName name="var26013" localSheetId="9">#REF!</definedName>
    <definedName name="var26013">'Sezione 2'!#REF!</definedName>
    <definedName name="var26014" localSheetId="7">#REF!</definedName>
    <definedName name="var26014" localSheetId="9">#REF!</definedName>
    <definedName name="var26014">'Sezione 2'!#REF!</definedName>
    <definedName name="var26015" localSheetId="7">#REF!</definedName>
    <definedName name="var26015" localSheetId="9">#REF!</definedName>
    <definedName name="var26015">'Sezione 2'!#REF!</definedName>
    <definedName name="var26016" localSheetId="7">#REF!</definedName>
    <definedName name="var26016" localSheetId="9">#REF!</definedName>
    <definedName name="var26016">'Sezione 2'!#REF!</definedName>
    <definedName name="var26017" localSheetId="7">#REF!</definedName>
    <definedName name="var26017" localSheetId="9">#REF!</definedName>
    <definedName name="var26017">'Sezione 2'!#REF!</definedName>
    <definedName name="var26018" localSheetId="7">#REF!</definedName>
    <definedName name="var26018" localSheetId="9">#REF!</definedName>
    <definedName name="var26018">'Sezione 2'!#REF!</definedName>
    <definedName name="var26019" localSheetId="7">#REF!</definedName>
    <definedName name="var26019" localSheetId="9">#REF!</definedName>
    <definedName name="var26019">'Sezione 2'!#REF!</definedName>
    <definedName name="var27001" localSheetId="7">#REF!</definedName>
    <definedName name="var27001" localSheetId="9">#REF!</definedName>
    <definedName name="var27001">'Sezione 2'!#REF!</definedName>
    <definedName name="var27002" localSheetId="7">#REF!</definedName>
    <definedName name="var27002" localSheetId="9">#REF!</definedName>
    <definedName name="var27002">'Sezione 2'!#REF!</definedName>
    <definedName name="var27003" localSheetId="7">#REF!</definedName>
    <definedName name="var27003" localSheetId="9">#REF!</definedName>
    <definedName name="var27003">'Sezione 2'!#REF!</definedName>
    <definedName name="var27004" localSheetId="7">#REF!</definedName>
    <definedName name="var27004" localSheetId="9">#REF!</definedName>
    <definedName name="var27004">'Sezione 2'!#REF!</definedName>
    <definedName name="var27005" localSheetId="7">#REF!</definedName>
    <definedName name="var27005" localSheetId="9">#REF!</definedName>
    <definedName name="var27005">'Sezione 2'!#REF!</definedName>
    <definedName name="var27006" localSheetId="7">#REF!</definedName>
    <definedName name="var27006" localSheetId="9">#REF!</definedName>
    <definedName name="var27006">'Sezione 2'!#REF!</definedName>
    <definedName name="var27007" localSheetId="7">#REF!</definedName>
    <definedName name="var27007" localSheetId="9">#REF!</definedName>
    <definedName name="var27007">'Sezione 2'!#REF!</definedName>
    <definedName name="var27008" localSheetId="7">#REF!</definedName>
    <definedName name="var27008" localSheetId="9">#REF!</definedName>
    <definedName name="var27008">'Sezione 2'!#REF!</definedName>
    <definedName name="var27009" localSheetId="7">#REF!</definedName>
    <definedName name="var27009" localSheetId="9">#REF!</definedName>
    <definedName name="var27009">'Sezione 2'!#REF!</definedName>
    <definedName name="var27010" localSheetId="7">#REF!</definedName>
    <definedName name="var27010" localSheetId="9">#REF!</definedName>
    <definedName name="var27010">'Sezione 2'!#REF!</definedName>
    <definedName name="var27011" localSheetId="7">#REF!</definedName>
    <definedName name="var27011" localSheetId="9">#REF!</definedName>
    <definedName name="var27011">'Sezione 2'!#REF!</definedName>
    <definedName name="var27012" localSheetId="7">#REF!</definedName>
    <definedName name="var27012" localSheetId="9">#REF!</definedName>
    <definedName name="var27012">'Sezione 2'!#REF!</definedName>
    <definedName name="var27013" localSheetId="7">#REF!</definedName>
    <definedName name="var27013" localSheetId="9">#REF!</definedName>
    <definedName name="var27013">'Sezione 2'!#REF!</definedName>
    <definedName name="var27014" localSheetId="7">#REF!</definedName>
    <definedName name="var27014" localSheetId="9">#REF!</definedName>
    <definedName name="var27014">'Sezione 2'!#REF!</definedName>
    <definedName name="var27015" localSheetId="7">#REF!</definedName>
    <definedName name="var27015" localSheetId="9">#REF!</definedName>
    <definedName name="var27015">'Sezione 2'!#REF!</definedName>
    <definedName name="var27016" localSheetId="7">#REF!</definedName>
    <definedName name="var27016" localSheetId="9">#REF!</definedName>
    <definedName name="var27016">'Sezione 2'!#REF!</definedName>
    <definedName name="var27017" localSheetId="7">#REF!</definedName>
    <definedName name="var27017" localSheetId="9">#REF!</definedName>
    <definedName name="var27017">'Sezione 2'!#REF!</definedName>
    <definedName name="var27018" localSheetId="7">#REF!</definedName>
    <definedName name="var27018" localSheetId="9">#REF!</definedName>
    <definedName name="var27018">'Sezione 2'!#REF!</definedName>
    <definedName name="var27019" localSheetId="7">#REF!</definedName>
    <definedName name="var27019" localSheetId="9">#REF!</definedName>
    <definedName name="var27019">'Sezione 2'!#REF!</definedName>
    <definedName name="var28001" localSheetId="7">#REF!</definedName>
    <definedName name="var28001" localSheetId="9">#REF!</definedName>
    <definedName name="var28001">'Sezione 2'!#REF!</definedName>
    <definedName name="var28002" localSheetId="7">#REF!</definedName>
    <definedName name="var28002" localSheetId="9">#REF!</definedName>
    <definedName name="var28002">'Sezione 2'!#REF!</definedName>
    <definedName name="var28003" localSheetId="7">#REF!</definedName>
    <definedName name="var28003" localSheetId="9">#REF!</definedName>
    <definedName name="var28003">'Sezione 2'!#REF!</definedName>
    <definedName name="var28004" localSheetId="7">#REF!</definedName>
    <definedName name="var28004" localSheetId="9">#REF!</definedName>
    <definedName name="var28004">'Sezione 2'!#REF!</definedName>
    <definedName name="var28005" localSheetId="7">#REF!</definedName>
    <definedName name="var28005" localSheetId="9">#REF!</definedName>
    <definedName name="var28005">'Sezione 2'!#REF!</definedName>
    <definedName name="var28006" localSheetId="7">#REF!</definedName>
    <definedName name="var28006" localSheetId="9">#REF!</definedName>
    <definedName name="var28006">'Sezione 2'!#REF!</definedName>
    <definedName name="var28007" localSheetId="7">#REF!</definedName>
    <definedName name="var28007" localSheetId="9">#REF!</definedName>
    <definedName name="var28007">'Sezione 2'!#REF!</definedName>
    <definedName name="var28008" localSheetId="7">#REF!</definedName>
    <definedName name="var28008" localSheetId="9">#REF!</definedName>
    <definedName name="var28008">'Sezione 2'!#REF!</definedName>
    <definedName name="var28009" localSheetId="7">#REF!</definedName>
    <definedName name="var28009" localSheetId="9">#REF!</definedName>
    <definedName name="var28009">'Sezione 2'!#REF!</definedName>
    <definedName name="var28010" localSheetId="7">#REF!</definedName>
    <definedName name="var28010" localSheetId="9">#REF!</definedName>
    <definedName name="var28010">'Sezione 2'!#REF!</definedName>
    <definedName name="var28011" localSheetId="7">#REF!</definedName>
    <definedName name="var28011" localSheetId="9">#REF!</definedName>
    <definedName name="var28011">'Sezione 2'!#REF!</definedName>
    <definedName name="var28012" localSheetId="7">#REF!</definedName>
    <definedName name="var28012" localSheetId="9">#REF!</definedName>
    <definedName name="var28012">'Sezione 2'!#REF!</definedName>
    <definedName name="var28013" localSheetId="7">#REF!</definedName>
    <definedName name="var28013" localSheetId="9">#REF!</definedName>
    <definedName name="var28013">'Sezione 2'!#REF!</definedName>
    <definedName name="var28014" localSheetId="7">#REF!</definedName>
    <definedName name="var28014" localSheetId="9">#REF!</definedName>
    <definedName name="var28014">'Sezione 2'!#REF!</definedName>
    <definedName name="var28015" localSheetId="7">#REF!</definedName>
    <definedName name="var28015" localSheetId="9">#REF!</definedName>
    <definedName name="var28015">'Sezione 2'!#REF!</definedName>
    <definedName name="var28016" localSheetId="7">#REF!</definedName>
    <definedName name="var28016" localSheetId="9">#REF!</definedName>
    <definedName name="var28016">'Sezione 2'!#REF!</definedName>
    <definedName name="var28017" localSheetId="7">#REF!</definedName>
    <definedName name="var28017" localSheetId="9">#REF!</definedName>
    <definedName name="var28017">'Sezione 2'!#REF!</definedName>
    <definedName name="var28018" localSheetId="7">#REF!</definedName>
    <definedName name="var28018" localSheetId="9">#REF!</definedName>
    <definedName name="var28018">'Sezione 2'!#REF!</definedName>
    <definedName name="var28019" localSheetId="7">#REF!</definedName>
    <definedName name="var28019" localSheetId="9">#REF!</definedName>
    <definedName name="var28019">'Sezione 2'!#REF!</definedName>
    <definedName name="var29010" localSheetId="7">#REF!</definedName>
    <definedName name="var29010" localSheetId="9">#REF!</definedName>
    <definedName name="var29010">#REF!</definedName>
    <definedName name="var29020" localSheetId="7">#REF!</definedName>
    <definedName name="var29020" localSheetId="9">#REF!</definedName>
    <definedName name="var29020">#REF!</definedName>
    <definedName name="var29030" localSheetId="7">#REF!</definedName>
    <definedName name="var29030" localSheetId="9">#REF!</definedName>
    <definedName name="var29030">#REF!</definedName>
    <definedName name="var29040" localSheetId="7">#REF!</definedName>
    <definedName name="var29040" localSheetId="9">#REF!</definedName>
    <definedName name="var29040">#REF!</definedName>
    <definedName name="var29050" localSheetId="7">#REF!</definedName>
    <definedName name="var29050" localSheetId="9">#REF!</definedName>
    <definedName name="var29050">#REF!</definedName>
    <definedName name="var29060" localSheetId="7">#REF!</definedName>
    <definedName name="var29060" localSheetId="9">#REF!</definedName>
    <definedName name="var29060">#REF!</definedName>
    <definedName name="var29070" localSheetId="7">#REF!</definedName>
    <definedName name="var29070" localSheetId="9">#REF!</definedName>
    <definedName name="var29070">#REF!</definedName>
    <definedName name="var29080" localSheetId="7">#REF!</definedName>
    <definedName name="var29080" localSheetId="9">#REF!</definedName>
    <definedName name="var29080">#REF!</definedName>
    <definedName name="var29090" localSheetId="7">#REF!</definedName>
    <definedName name="var29090" localSheetId="9">#REF!</definedName>
    <definedName name="var29090">#REF!</definedName>
    <definedName name="var29100" localSheetId="7">#REF!</definedName>
    <definedName name="var29100" localSheetId="9">#REF!</definedName>
    <definedName name="var29100">#REF!</definedName>
    <definedName name="var29200" localSheetId="7">#REF!</definedName>
    <definedName name="var29200" localSheetId="9">#REF!</definedName>
    <definedName name="var29200">#REF!</definedName>
    <definedName name="var29300" localSheetId="7">#REF!</definedName>
    <definedName name="var29300" localSheetId="9">#REF!</definedName>
    <definedName name="var29300">#REF!</definedName>
    <definedName name="var29400" localSheetId="7">#REF!</definedName>
    <definedName name="var29400" localSheetId="9">#REF!</definedName>
    <definedName name="var29400">#REF!</definedName>
    <definedName name="var29500" localSheetId="7">#REF!</definedName>
    <definedName name="var29500" localSheetId="9">#REF!</definedName>
    <definedName name="var29500">#REF!</definedName>
    <definedName name="var29501" localSheetId="7">#REF!</definedName>
    <definedName name="var29501" localSheetId="9">#REF!</definedName>
    <definedName name="var29501">#REF!</definedName>
    <definedName name="var29600" localSheetId="7">#REF!</definedName>
    <definedName name="var29600" localSheetId="9">#REF!</definedName>
    <definedName name="var29600">#REF!</definedName>
    <definedName name="var29601" localSheetId="7">#REF!</definedName>
    <definedName name="var29601" localSheetId="9">#REF!</definedName>
    <definedName name="var29601">#REF!</definedName>
    <definedName name="var29700" localSheetId="7">#REF!</definedName>
    <definedName name="var29700" localSheetId="9">#REF!</definedName>
    <definedName name="var29700">#REF!</definedName>
    <definedName name="var29701" localSheetId="7">#REF!</definedName>
    <definedName name="var29701" localSheetId="9">#REF!</definedName>
    <definedName name="var29701">#REF!</definedName>
    <definedName name="var29800" localSheetId="7">#REF!</definedName>
    <definedName name="var29800" localSheetId="9">#REF!</definedName>
    <definedName name="var29800">#REF!</definedName>
    <definedName name="var29801" localSheetId="7">#REF!</definedName>
    <definedName name="var29801" localSheetId="9">#REF!</definedName>
    <definedName name="var29801">#REF!</definedName>
    <definedName name="var29900" localSheetId="7">#REF!</definedName>
    <definedName name="var29900" localSheetId="9">#REF!</definedName>
    <definedName name="var29900">#REF!</definedName>
    <definedName name="var29901" localSheetId="7">#REF!</definedName>
    <definedName name="var29901" localSheetId="9">#REF!</definedName>
    <definedName name="var29901">#REF!</definedName>
    <definedName name="var30000">#REF!</definedName>
    <definedName name="var30001">#REF!</definedName>
    <definedName name="var30010" localSheetId="7">#REF!</definedName>
    <definedName name="var30010" localSheetId="9">#REF!</definedName>
    <definedName name="var30010">#REF!</definedName>
    <definedName name="var30011" localSheetId="7">#REF!</definedName>
    <definedName name="var30011" localSheetId="9">#REF!</definedName>
    <definedName name="var30011">#REF!</definedName>
    <definedName name="var30020" localSheetId="7">#REF!</definedName>
    <definedName name="var30020" localSheetId="9">#REF!</definedName>
    <definedName name="var30020">#REF!</definedName>
    <definedName name="var30021" localSheetId="7">#REF!</definedName>
    <definedName name="var30021" localSheetId="9">#REF!</definedName>
    <definedName name="var30021">#REF!</definedName>
    <definedName name="var30030" localSheetId="7">#REF!</definedName>
    <definedName name="var30030" localSheetId="9">#REF!</definedName>
    <definedName name="var30030">#REF!</definedName>
    <definedName name="var30031" localSheetId="7">#REF!</definedName>
    <definedName name="var30031" localSheetId="9">#REF!</definedName>
    <definedName name="var30031">#REF!</definedName>
    <definedName name="var30040" localSheetId="7">#REF!</definedName>
    <definedName name="var30040" localSheetId="9">#REF!</definedName>
    <definedName name="var30040">#REF!</definedName>
    <definedName name="var30041" localSheetId="7">#REF!</definedName>
    <definedName name="var30041" localSheetId="9">#REF!</definedName>
    <definedName name="var30041">#REF!</definedName>
    <definedName name="var30050" localSheetId="7">#REF!</definedName>
    <definedName name="var30050" localSheetId="9">#REF!</definedName>
    <definedName name="var30050">#REF!</definedName>
    <definedName name="var30051" localSheetId="7">#REF!</definedName>
    <definedName name="var30051" localSheetId="9">#REF!</definedName>
    <definedName name="var30051">#REF!</definedName>
    <definedName name="var30060" localSheetId="7">#REF!</definedName>
    <definedName name="var30060" localSheetId="9">#REF!</definedName>
    <definedName name="var30060">#REF!</definedName>
    <definedName name="var30061" localSheetId="7">#REF!</definedName>
    <definedName name="var30061" localSheetId="9">#REF!</definedName>
    <definedName name="var30061">#REF!</definedName>
    <definedName name="var30070" localSheetId="7">#REF!</definedName>
    <definedName name="var30070" localSheetId="9">#REF!</definedName>
    <definedName name="var30070">#REF!</definedName>
    <definedName name="var30071" localSheetId="7">#REF!</definedName>
    <definedName name="var30071" localSheetId="9">#REF!</definedName>
    <definedName name="var30071">#REF!</definedName>
    <definedName name="var30080" localSheetId="7">#REF!</definedName>
    <definedName name="var30080" localSheetId="9">#REF!</definedName>
    <definedName name="var30080">#REF!</definedName>
    <definedName name="var30081" localSheetId="7">#REF!</definedName>
    <definedName name="var30081" localSheetId="9">#REF!</definedName>
    <definedName name="var30081">#REF!</definedName>
    <definedName name="var30090" localSheetId="7">#REF!</definedName>
    <definedName name="var30090" localSheetId="9">#REF!</definedName>
    <definedName name="var30090">#REF!</definedName>
    <definedName name="var30091" localSheetId="7">#REF!</definedName>
    <definedName name="var30091" localSheetId="9">#REF!</definedName>
    <definedName name="var30091">#REF!</definedName>
    <definedName name="var30100">'Sezione 3'!$L$11</definedName>
    <definedName name="var30101">'Sezione 3'!$N$11</definedName>
    <definedName name="var30102">'Sezione 3'!$P$11</definedName>
    <definedName name="var30200">'Sezione 3'!$L$12</definedName>
    <definedName name="var30201">'Sezione 3'!$N$12</definedName>
    <definedName name="var30202">'Sezione 3'!$P$12</definedName>
    <definedName name="var31000">'Sezione 3'!$L$10</definedName>
    <definedName name="var31001">'Sezione 3'!$N$10</definedName>
    <definedName name="var31002">'Sezione 3'!$P$10</definedName>
    <definedName name="var31003">'Sezione 3'!$P$16</definedName>
    <definedName name="var31100" localSheetId="9">'[5]Sezione 3'!$L$5</definedName>
    <definedName name="var31100">'Sezione 3'!$L$5</definedName>
    <definedName name="var31101" localSheetId="9">'[5]Sezione 3'!$N$5</definedName>
    <definedName name="var31101">'Sezione 3'!$N$5</definedName>
    <definedName name="var31200" localSheetId="9">'[5]Sezione 3'!$L$6</definedName>
    <definedName name="var31200">'Sezione 3'!$L$6</definedName>
    <definedName name="var31200uf1">#REF!</definedName>
    <definedName name="var31200uf10">#REF!</definedName>
    <definedName name="var31200uf11">#REF!</definedName>
    <definedName name="var31200uf12">#REF!</definedName>
    <definedName name="var31200uf13">#REF!</definedName>
    <definedName name="var31200uf14">#REF!</definedName>
    <definedName name="var31200uf15">#REF!</definedName>
    <definedName name="var31200uf16">#REF!</definedName>
    <definedName name="var31200uf2">#REF!</definedName>
    <definedName name="var31200uf3">#REF!</definedName>
    <definedName name="var31200uf4">#REF!</definedName>
    <definedName name="var31200uf5">#REF!</definedName>
    <definedName name="var31200uf6">#REF!</definedName>
    <definedName name="var31200uf7">#REF!</definedName>
    <definedName name="var31200uf8">#REF!</definedName>
    <definedName name="var31200uf9">#REF!</definedName>
    <definedName name="var31201" localSheetId="9">'[5]Sezione 3'!$N$6</definedName>
    <definedName name="var31201">'Sezione 3'!$N$6</definedName>
    <definedName name="var31202" localSheetId="9">'[5]Sezione 3'!$P$6</definedName>
    <definedName name="var31202">'Sezione 3'!$P$6</definedName>
    <definedName name="var31300" localSheetId="9">'[5]Sezione 3'!$L$7</definedName>
    <definedName name="var31300">'Sezione 3'!$L$7</definedName>
    <definedName name="var31300uf1">#REF!</definedName>
    <definedName name="var31300uf10">#REF!</definedName>
    <definedName name="var31300uf11">#REF!</definedName>
    <definedName name="var31300uf12">#REF!</definedName>
    <definedName name="var31300uf13">#REF!</definedName>
    <definedName name="var31300uf14">#REF!</definedName>
    <definedName name="var31300uf15">#REF!</definedName>
    <definedName name="var31300uf16">#REF!</definedName>
    <definedName name="var31300uf2">#REF!</definedName>
    <definedName name="var31300uf3">#REF!</definedName>
    <definedName name="var31300uf4">#REF!</definedName>
    <definedName name="var31300uf5">#REF!</definedName>
    <definedName name="var31300uf6">#REF!</definedName>
    <definedName name="var31300uf7">#REF!</definedName>
    <definedName name="var31300uf8">#REF!</definedName>
    <definedName name="var31300uf9">#REF!</definedName>
    <definedName name="var31301" localSheetId="9">'[5]Sezione 3'!$N$7</definedName>
    <definedName name="var31301">'Sezione 3'!$N$7</definedName>
    <definedName name="var31302" localSheetId="9">'[5]Sezione 3'!$P$7</definedName>
    <definedName name="var31302">'Sezione 3'!$P$7</definedName>
    <definedName name="var31302uf1">#REF!</definedName>
    <definedName name="var31302uf10">#REF!</definedName>
    <definedName name="var31302uf11">#REF!</definedName>
    <definedName name="var31302uf12">#REF!</definedName>
    <definedName name="var31302uf13">#REF!</definedName>
    <definedName name="var31302uf14">#REF!</definedName>
    <definedName name="var31302uf15">#REF!</definedName>
    <definedName name="var31302uf16">#REF!</definedName>
    <definedName name="var31302uf2">#REF!</definedName>
    <definedName name="var31302uf3">#REF!</definedName>
    <definedName name="var31302uf4">#REF!</definedName>
    <definedName name="var31302uf5">#REF!</definedName>
    <definedName name="var31302uf6">#REF!</definedName>
    <definedName name="var31302uf7">#REF!</definedName>
    <definedName name="var31302uf8">#REF!</definedName>
    <definedName name="var31302uf9">#REF!</definedName>
    <definedName name="var31400" localSheetId="9">'[5]Sezione 3'!$L$8</definedName>
    <definedName name="var31400">'Sezione 3'!$L$8</definedName>
    <definedName name="var31400uf1">#REF!</definedName>
    <definedName name="var31400uf10">#REF!</definedName>
    <definedName name="var31400uf11">#REF!</definedName>
    <definedName name="var31400uf12">#REF!</definedName>
    <definedName name="var31400uf13">#REF!</definedName>
    <definedName name="var31400uf14">#REF!</definedName>
    <definedName name="var31400uf15">#REF!</definedName>
    <definedName name="var31400uf16">#REF!</definedName>
    <definedName name="var31400uf2">#REF!</definedName>
    <definedName name="var31400uf3">#REF!</definedName>
    <definedName name="var31400uf4">#REF!</definedName>
    <definedName name="var31400uf5">#REF!</definedName>
    <definedName name="var31400uf6">#REF!</definedName>
    <definedName name="var31400uf7">#REF!</definedName>
    <definedName name="var31400uf8">#REF!</definedName>
    <definedName name="var31400uf9">#REF!</definedName>
    <definedName name="var31401" localSheetId="9">'[5]Sezione 3'!$N$8</definedName>
    <definedName name="var31401">'Sezione 3'!$N$8</definedName>
    <definedName name="var31402" localSheetId="9">'[5]Sezione 3'!$P$8</definedName>
    <definedName name="var31402">'Sezione 3'!$P$8</definedName>
    <definedName name="var31500" localSheetId="9">'[5]Sezione 3'!$L$9</definedName>
    <definedName name="var31500">'Sezione 3'!$L$9</definedName>
    <definedName name="var31500uf1">#REF!</definedName>
    <definedName name="var31500uf10">#REF!</definedName>
    <definedName name="var31500uf11">#REF!</definedName>
    <definedName name="var31500uf12">#REF!</definedName>
    <definedName name="var31500uf13">#REF!</definedName>
    <definedName name="var31500uf14">#REF!</definedName>
    <definedName name="var31500uf15">#REF!</definedName>
    <definedName name="var31500uf16">#REF!</definedName>
    <definedName name="var31500uf2">#REF!</definedName>
    <definedName name="var31500uf3">#REF!</definedName>
    <definedName name="var31500uf4">#REF!</definedName>
    <definedName name="var31500uf5">#REF!</definedName>
    <definedName name="var31500uf6">#REF!</definedName>
    <definedName name="var31500uf7">#REF!</definedName>
    <definedName name="var31500uf8">#REF!</definedName>
    <definedName name="var31500uf9">#REF!</definedName>
    <definedName name="var31501" localSheetId="9">'[5]Sezione 3'!$N$9</definedName>
    <definedName name="var31501">'Sezione 3'!$N$9</definedName>
    <definedName name="var31502" localSheetId="9">'[5]Sezione 3'!$P$9</definedName>
    <definedName name="var31502">'Sezione 3'!$P$9</definedName>
    <definedName name="var32100">'Sezione 3'!$P$20</definedName>
    <definedName name="var32100uf1">#REF!</definedName>
    <definedName name="var32100uf10">#REF!</definedName>
    <definedName name="var32100uf11">#REF!</definedName>
    <definedName name="var32100uf12">#REF!</definedName>
    <definedName name="var32100uf13">#REF!</definedName>
    <definedName name="var32100uf14">#REF!</definedName>
    <definedName name="var32100uf15">#REF!</definedName>
    <definedName name="var32100uf16">#REF!</definedName>
    <definedName name="var32100uf2">#REF!</definedName>
    <definedName name="var32100uf3">#REF!</definedName>
    <definedName name="var32100uf4">#REF!</definedName>
    <definedName name="var32100uf5">#REF!</definedName>
    <definedName name="var32100uf6">#REF!</definedName>
    <definedName name="var32100uf7">#REF!</definedName>
    <definedName name="var32100uf8">#REF!</definedName>
    <definedName name="var32100uf9">#REF!</definedName>
    <definedName name="var32110" localSheetId="9">'[5]Sezione 3'!$D$20</definedName>
    <definedName name="var32110">'Sezione 3'!$D$20</definedName>
    <definedName name="var32120" localSheetId="9">'[5]Sezione 3'!$I$20</definedName>
    <definedName name="var32120">'Sezione 3'!$I$20</definedName>
    <definedName name="var33100">'Sezione 3'!$J$26</definedName>
    <definedName name="var33101">'Sezione 3'!$L$26</definedName>
    <definedName name="var33102">'Sezione 3'!$N$26</definedName>
    <definedName name="var33103">'Sezione 3'!$P$26</definedName>
    <definedName name="var33104">'Sezione 3'!$R$26</definedName>
    <definedName name="var33200">'Sezione 3'!$J$27</definedName>
    <definedName name="var33201">'Sezione 3'!$L$27</definedName>
    <definedName name="var33203">'Sezione 3'!$P$27</definedName>
    <definedName name="var33204">'Sezione 3'!$R$27</definedName>
    <definedName name="var33250">'Sezione 3'!$J$28</definedName>
    <definedName name="var33251">'Sezione 3'!$L$28</definedName>
    <definedName name="var33253">'Sezione 3'!$P$28</definedName>
    <definedName name="var33254">'Sezione 3'!$R$28</definedName>
    <definedName name="var33300">'Sezione 3'!$J$29</definedName>
    <definedName name="var33301">'Sezione 3'!$L$29</definedName>
    <definedName name="var33304">'Sezione 3'!$R$29</definedName>
    <definedName name="var41110" localSheetId="9">#REF!</definedName>
    <definedName name="var41110">'Sezione 4'!$L$5</definedName>
    <definedName name="var41111" localSheetId="9">#REF!</definedName>
    <definedName name="var41111">'Sezione 4'!$P$5</definedName>
    <definedName name="var41120" localSheetId="9">#REF!</definedName>
    <definedName name="var41120">'Sezione 4'!$L$6</definedName>
    <definedName name="var41130" localSheetId="9">#REF!</definedName>
    <definedName name="var41130">'Sezione 4'!$L$7</definedName>
    <definedName name="var42110" localSheetId="9">#REF!</definedName>
    <definedName name="var42110">'Sezione 4'!$L$10</definedName>
    <definedName name="var42111" localSheetId="9">#REF!</definedName>
    <definedName name="var42111">'Sezione 4'!$P$10</definedName>
    <definedName name="var42120" localSheetId="9">#REF!</definedName>
    <definedName name="var42120">'Sezione 4'!$L$11</definedName>
    <definedName name="var42130" localSheetId="9">#REF!</definedName>
    <definedName name="var42130">'Sezione 4'!$L$12</definedName>
    <definedName name="var43000" localSheetId="9">#REF!</definedName>
    <definedName name="var43000">'Sezione 4'!$L$14</definedName>
    <definedName name="var44000" localSheetId="9">#REF!</definedName>
    <definedName name="var44000">'Sezione 4'!$L$16</definedName>
    <definedName name="var44001" localSheetId="9">#REF!</definedName>
    <definedName name="var44001">'Sezione 4'!$P$16</definedName>
    <definedName name="var45000" localSheetId="9">#REF!</definedName>
    <definedName name="var45000">'Sezione 4'!$L$18</definedName>
    <definedName name="var45100">'Sezione 4'!$L$20</definedName>
    <definedName name="var45200">'Sezione 4'!$L$22</definedName>
    <definedName name="var51110" localSheetId="9">'[5]Sezione 5'!$N$6</definedName>
    <definedName name="var51110">'Sezione 5'!$N$6</definedName>
    <definedName name="var51120" localSheetId="9">'[5]Sezione 5'!$N$7</definedName>
    <definedName name="var51120">'Sezione 5'!$N$7</definedName>
    <definedName name="var51122" localSheetId="9">'[5]Sezione 5'!$P$7</definedName>
    <definedName name="var51122">'Sezione 5'!$P$7</definedName>
    <definedName name="var51130" localSheetId="9">'[5]Sezione 5'!$N$8</definedName>
    <definedName name="var51130">'Sezione 5'!$N$8</definedName>
    <definedName name="var51132" localSheetId="9">'[5]Sezione 5'!$P$8</definedName>
    <definedName name="var51132">'Sezione 5'!$P$8</definedName>
    <definedName name="var51200" localSheetId="9">'[5]Sezione 5'!$N$9</definedName>
    <definedName name="var51200">'Sezione 5'!$N$9</definedName>
    <definedName name="var51202" localSheetId="9">'[5]Sezione 5'!$P$9</definedName>
    <definedName name="var51202">'Sezione 5'!$P$9</definedName>
    <definedName name="var51210" localSheetId="9">'[5]Sezione 5'!$H$10</definedName>
    <definedName name="var51210">'Sezione 5'!$H$10</definedName>
    <definedName name="var51212" localSheetId="9">'[5]Sezione 5'!$J$10</definedName>
    <definedName name="var51212">'Sezione 5'!$J$10</definedName>
    <definedName name="var51300" localSheetId="9">'[5]Sezione 5'!$N$11</definedName>
    <definedName name="var51300">'Sezione 5'!$N$11</definedName>
    <definedName name="var51302" localSheetId="9">'[5]Sezione 5'!$P$11</definedName>
    <definedName name="var51302">'Sezione 5'!$P$11</definedName>
    <definedName name="var51400" localSheetId="9">'[5]Sezione 5'!$N$12</definedName>
    <definedName name="var51400">'Sezione 5'!$N$12</definedName>
    <definedName name="var51402" localSheetId="9">'[5]Sezione 5'!$P$12</definedName>
    <definedName name="var51402">'Sezione 5'!$P$12</definedName>
    <definedName name="var51410" localSheetId="9">'[5]Sezione 5'!$H$14</definedName>
    <definedName name="var51410">'Sezione 5'!$H$14</definedName>
    <definedName name="var51412" localSheetId="9">'[5]Sezione 5'!$J$14</definedName>
    <definedName name="var51412">'Sezione 5'!$J$14</definedName>
    <definedName name="var51420" localSheetId="9">'[5]Sezione 5'!$H$15</definedName>
    <definedName name="var51420">'Sezione 5'!$H$15</definedName>
    <definedName name="var51422" localSheetId="9">'[5]Sezione 5'!$J$15</definedName>
    <definedName name="var51422">'Sezione 5'!$J$15</definedName>
    <definedName name="var51430" localSheetId="9">'[5]Sezione 5'!$H$16</definedName>
    <definedName name="var51430">'Sezione 5'!$H$16</definedName>
    <definedName name="var51432" localSheetId="9">'[5]Sezione 5'!$J$16</definedName>
    <definedName name="var51432">'Sezione 5'!$J$16</definedName>
    <definedName name="var51440" localSheetId="9">'[5]Sezione 5'!$H$17</definedName>
    <definedName name="var51440">'Sezione 5'!$H$17</definedName>
    <definedName name="var51442" localSheetId="9">'[5]Sezione 5'!$J$17</definedName>
    <definedName name="var51442">'Sezione 5'!$J$17</definedName>
    <definedName name="var51500" localSheetId="9">'[5]Sezione 5'!$N$18</definedName>
    <definedName name="var51500">'Sezione 5'!$N$18</definedName>
    <definedName name="var51900" localSheetId="9">'[5]Sezione 5'!$N$19</definedName>
    <definedName name="var51900">'Sezione 5'!$N$19</definedName>
    <definedName name="var51902" localSheetId="9">'[5]Sezione 5'!$P$19</definedName>
    <definedName name="var51902">'Sezione 5'!$P$19</definedName>
    <definedName name="var52100" localSheetId="9">'[5]Sezione 5'!$N$22</definedName>
    <definedName name="var52100">'Sezione 5'!$N$22</definedName>
    <definedName name="var52200" localSheetId="9">'[5]Sezione 5'!$N$24</definedName>
    <definedName name="var52200">'Sezione 5'!$N$24</definedName>
    <definedName name="var52300" localSheetId="9">'[5]Sezione 5'!$N$25</definedName>
    <definedName name="var52300">'Sezione 5'!$N$25</definedName>
    <definedName name="var52400" localSheetId="9">'[5]Sezione 5'!$N$26</definedName>
    <definedName name="var52400">'Sezione 5'!$N$26</definedName>
    <definedName name="var52500" localSheetId="9">'[5]Sezione 5'!$N$27</definedName>
    <definedName name="var52500">'Sezione 5'!$N$28</definedName>
    <definedName name="var52900" localSheetId="9">'[5]Sezione 5'!$N$28</definedName>
    <definedName name="var52900">'Sezione 5'!$N$29</definedName>
    <definedName name="var53000">'Sezione 5'!$N$30</definedName>
    <definedName name="var53002">'Sezione 5'!$P$30</definedName>
    <definedName name="var60000" localSheetId="7">'Sezione 6'!$H$36</definedName>
    <definedName name="var60000" localSheetId="9">#REF!</definedName>
    <definedName name="var60000">#REF!</definedName>
    <definedName name="var60010" localSheetId="1">#REF!</definedName>
    <definedName name="var60010" localSheetId="7">'Sezione 6'!#REF!</definedName>
    <definedName name="var60010" localSheetId="9">#REF!</definedName>
    <definedName name="var60010">#REF!</definedName>
    <definedName name="var60010uf1" localSheetId="9">'[8]sezione 3_uf'!#REF!</definedName>
    <definedName name="var60010uf1">'[4]sezione 3_uf'!#REF!</definedName>
    <definedName name="var60010uf10" localSheetId="9">'[8]sezione 3_uf'!#REF!</definedName>
    <definedName name="var60010uf10">'[4]sezione 3_uf'!#REF!</definedName>
    <definedName name="var60010uf11" localSheetId="9">'[8]sezione 3_uf'!#REF!</definedName>
    <definedName name="var60010uf11">'[4]sezione 3_uf'!#REF!</definedName>
    <definedName name="var60010uf12" localSheetId="9">'[8]sezione 3_uf'!#REF!</definedName>
    <definedName name="var60010uf12">'[4]sezione 3_uf'!#REF!</definedName>
    <definedName name="var60010uf13" localSheetId="9">'[8]sezione 3_uf'!#REF!</definedName>
    <definedName name="var60010uf13">'[4]sezione 3_uf'!#REF!</definedName>
    <definedName name="var60010uf14" localSheetId="9">'[8]sezione 3_uf'!#REF!</definedName>
    <definedName name="var60010uf14">'[4]sezione 3_uf'!#REF!</definedName>
    <definedName name="var60010uf15" localSheetId="9">'[8]sezione 3_uf'!#REF!</definedName>
    <definedName name="var60010uf15">'[4]sezione 3_uf'!#REF!</definedName>
    <definedName name="var60010uf16" localSheetId="9">'[8]sezione 3_uf'!#REF!</definedName>
    <definedName name="var60010uf16">'[4]sezione 3_uf'!#REF!</definedName>
    <definedName name="var60010uf2" localSheetId="9">'[8]sezione 3_uf'!#REF!</definedName>
    <definedName name="var60010uf2">'[4]sezione 3_uf'!#REF!</definedName>
    <definedName name="var60010uf3" localSheetId="9">'[8]sezione 3_uf'!#REF!</definedName>
    <definedName name="var60010uf3">'[4]sezione 3_uf'!#REF!</definedName>
    <definedName name="var60010uf4" localSheetId="9">'[8]sezione 3_uf'!#REF!</definedName>
    <definedName name="var60010uf4">'[4]sezione 3_uf'!#REF!</definedName>
    <definedName name="var60010uf5" localSheetId="9">'[8]sezione 3_uf'!#REF!</definedName>
    <definedName name="var60010uf5">'[4]sezione 3_uf'!#REF!</definedName>
    <definedName name="var60010uf6" localSheetId="9">'[8]sezione 3_uf'!#REF!</definedName>
    <definedName name="var60010uf6">'[4]sezione 3_uf'!#REF!</definedName>
    <definedName name="var60010uf7" localSheetId="9">'[8]sezione 3_uf'!#REF!</definedName>
    <definedName name="var60010uf7">'[4]sezione 3_uf'!#REF!</definedName>
    <definedName name="var60010uf8" localSheetId="9">'[8]sezione 3_uf'!#REF!</definedName>
    <definedName name="var60010uf8">'[4]sezione 3_uf'!#REF!</definedName>
    <definedName name="var60010uf9" localSheetId="9">'[8]sezione 3_uf'!#REF!</definedName>
    <definedName name="var60010uf9">'[4]sezione 3_uf'!#REF!</definedName>
    <definedName name="var60020" localSheetId="1">#REF!</definedName>
    <definedName name="var60020" localSheetId="7">'Sezione 6'!#REF!</definedName>
    <definedName name="var60020" localSheetId="9">#REF!</definedName>
    <definedName name="var60020">#REF!</definedName>
    <definedName name="var60020uf1" localSheetId="9">'[8]sezione 3_uf'!#REF!</definedName>
    <definedName name="var60020uf1">'[4]sezione 3_uf'!#REF!</definedName>
    <definedName name="var60020uf10" localSheetId="9">'[8]sezione 3_uf'!#REF!</definedName>
    <definedName name="var60020uf10">'[4]sezione 3_uf'!#REF!</definedName>
    <definedName name="var60020uf11" localSheetId="9">'[8]sezione 3_uf'!#REF!</definedName>
    <definedName name="var60020uf11">'[4]sezione 3_uf'!#REF!</definedName>
    <definedName name="var60020uf12" localSheetId="9">'[8]sezione 3_uf'!#REF!</definedName>
    <definedName name="var60020uf12">'[4]sezione 3_uf'!#REF!</definedName>
    <definedName name="var60020uf13" localSheetId="9">'[8]sezione 3_uf'!#REF!</definedName>
    <definedName name="var60020uf13">'[4]sezione 3_uf'!#REF!</definedName>
    <definedName name="var60020uf14" localSheetId="9">'[8]sezione 3_uf'!#REF!</definedName>
    <definedName name="var60020uf14">'[4]sezione 3_uf'!#REF!</definedName>
    <definedName name="var60020uf15" localSheetId="9">'[8]sezione 3_uf'!#REF!</definedName>
    <definedName name="var60020uf15">'[4]sezione 3_uf'!#REF!</definedName>
    <definedName name="var60020uf16" localSheetId="9">'[8]sezione 3_uf'!#REF!</definedName>
    <definedName name="var60020uf16">'[4]sezione 3_uf'!#REF!</definedName>
    <definedName name="var60020uf2" localSheetId="9">'[8]sezione 3_uf'!#REF!</definedName>
    <definedName name="var60020uf2">'[4]sezione 3_uf'!#REF!</definedName>
    <definedName name="var60020uf3" localSheetId="9">'[8]sezione 3_uf'!#REF!</definedName>
    <definedName name="var60020uf3">'[4]sezione 3_uf'!#REF!</definedName>
    <definedName name="var60020uf4" localSheetId="9">'[8]sezione 3_uf'!#REF!</definedName>
    <definedName name="var60020uf4">'[4]sezione 3_uf'!#REF!</definedName>
    <definedName name="var60020uf5" localSheetId="9">'[8]sezione 3_uf'!#REF!</definedName>
    <definedName name="var60020uf5">'[4]sezione 3_uf'!#REF!</definedName>
    <definedName name="var60020uf6" localSheetId="9">'[8]sezione 3_uf'!#REF!</definedName>
    <definedName name="var60020uf6">'[4]sezione 3_uf'!#REF!</definedName>
    <definedName name="var60020uf7" localSheetId="9">'[8]sezione 3_uf'!#REF!</definedName>
    <definedName name="var60020uf7">'[4]sezione 3_uf'!#REF!</definedName>
    <definedName name="var60020uf8" localSheetId="9">'[8]sezione 3_uf'!#REF!</definedName>
    <definedName name="var60020uf8">'[4]sezione 3_uf'!#REF!</definedName>
    <definedName name="var60020uf9" localSheetId="9">'[8]sezione 3_uf'!#REF!</definedName>
    <definedName name="var60020uf9">'[4]sezione 3_uf'!#REF!</definedName>
    <definedName name="var60030" localSheetId="1">#REF!</definedName>
    <definedName name="var60030" localSheetId="7">'Sezione 6'!#REF!</definedName>
    <definedName name="var60030" localSheetId="9">#REF!</definedName>
    <definedName name="var60030">#REF!</definedName>
    <definedName name="var60030uf1" localSheetId="9">'[8]sezione 3_uf'!#REF!</definedName>
    <definedName name="var60030uf1">'[4]sezione 3_uf'!#REF!</definedName>
    <definedName name="var60030uf10" localSheetId="9">'[8]sezione 3_uf'!#REF!</definedName>
    <definedName name="var60030uf10">'[4]sezione 3_uf'!#REF!</definedName>
    <definedName name="var60030uf11" localSheetId="9">'[8]sezione 3_uf'!#REF!</definedName>
    <definedName name="var60030uf11">'[4]sezione 3_uf'!#REF!</definedName>
    <definedName name="var60030uf12" localSheetId="9">'[8]sezione 3_uf'!#REF!</definedName>
    <definedName name="var60030uf12">'[4]sezione 3_uf'!#REF!</definedName>
    <definedName name="var60030uf13" localSheetId="9">'[8]sezione 3_uf'!#REF!</definedName>
    <definedName name="var60030uf13">'[4]sezione 3_uf'!#REF!</definedName>
    <definedName name="var60030uf14" localSheetId="9">'[8]sezione 3_uf'!#REF!</definedName>
    <definedName name="var60030uf14">'[4]sezione 3_uf'!#REF!</definedName>
    <definedName name="var60030uf15" localSheetId="9">'[8]sezione 3_uf'!#REF!</definedName>
    <definedName name="var60030uf15">'[4]sezione 3_uf'!#REF!</definedName>
    <definedName name="var60030uf16" localSheetId="9">'[8]sezione 3_uf'!#REF!</definedName>
    <definedName name="var60030uf16">'[4]sezione 3_uf'!#REF!</definedName>
    <definedName name="var60030uf2" localSheetId="9">'[8]sezione 3_uf'!#REF!</definedName>
    <definedName name="var60030uf2">'[4]sezione 3_uf'!#REF!</definedName>
    <definedName name="var60030uf3" localSheetId="9">'[8]sezione 3_uf'!#REF!</definedName>
    <definedName name="var60030uf3">'[4]sezione 3_uf'!#REF!</definedName>
    <definedName name="var60030uf4" localSheetId="9">'[8]sezione 3_uf'!#REF!</definedName>
    <definedName name="var60030uf4">'[4]sezione 3_uf'!#REF!</definedName>
    <definedName name="var60030uf5" localSheetId="9">'[8]sezione 3_uf'!#REF!</definedName>
    <definedName name="var60030uf5">'[4]sezione 3_uf'!#REF!</definedName>
    <definedName name="var60030uf6" localSheetId="9">'[8]sezione 3_uf'!#REF!</definedName>
    <definedName name="var60030uf6">'[4]sezione 3_uf'!#REF!</definedName>
    <definedName name="var60030uf7" localSheetId="9">'[8]sezione 3_uf'!#REF!</definedName>
    <definedName name="var60030uf7">'[4]sezione 3_uf'!#REF!</definedName>
    <definedName name="var60030uf8" localSheetId="9">'[8]sezione 3_uf'!#REF!</definedName>
    <definedName name="var60030uf8">'[4]sezione 3_uf'!#REF!</definedName>
    <definedName name="var60030uf9" localSheetId="9">'[8]sezione 3_uf'!#REF!</definedName>
    <definedName name="var60030uf9">'[4]sezione 3_uf'!#REF!</definedName>
    <definedName name="var60040" localSheetId="1">#REF!</definedName>
    <definedName name="var60040" localSheetId="7">'Sezione 6'!#REF!</definedName>
    <definedName name="var60040" localSheetId="9">#REF!</definedName>
    <definedName name="var60040">#REF!</definedName>
    <definedName name="var60050" localSheetId="1">#REF!</definedName>
    <definedName name="var60050" localSheetId="7">'Sezione 6'!#REF!</definedName>
    <definedName name="var60050" localSheetId="9">#REF!</definedName>
    <definedName name="var60050">#REF!</definedName>
    <definedName name="var60060" localSheetId="1">#REF!</definedName>
    <definedName name="var60060" localSheetId="7">'Sezione 6'!$H$9</definedName>
    <definedName name="var60060" localSheetId="9">#REF!</definedName>
    <definedName name="var60060">#REF!</definedName>
    <definedName name="var60070" localSheetId="1">#REF!</definedName>
    <definedName name="var60070" localSheetId="7">'Sezione 6'!#REF!</definedName>
    <definedName name="var60070" localSheetId="9">#REF!</definedName>
    <definedName name="var60070">#REF!</definedName>
    <definedName name="var60080" localSheetId="1">#REF!</definedName>
    <definedName name="var60080" localSheetId="7">'Sezione 6'!$H$8</definedName>
    <definedName name="var60080" localSheetId="9">#REF!</definedName>
    <definedName name="var60080">#REF!</definedName>
    <definedName name="var60090">'Sezione 6'!$H$7</definedName>
    <definedName name="var61101" localSheetId="9">#REF!</definedName>
    <definedName name="var61101">'Sezione 6'!#REF!</definedName>
    <definedName name="var61110" localSheetId="1">#REF!</definedName>
    <definedName name="var61110" localSheetId="7">'Sezione 6'!#REF!</definedName>
    <definedName name="var61110" localSheetId="9">#REF!</definedName>
    <definedName name="var61110">#REF!</definedName>
    <definedName name="var61120" localSheetId="1">#REF!</definedName>
    <definedName name="var61120" localSheetId="7">'Sezione 6'!#REF!</definedName>
    <definedName name="var61120" localSheetId="9">#REF!</definedName>
    <definedName name="var61120">#REF!</definedName>
    <definedName name="var61130" localSheetId="1">#REF!</definedName>
    <definedName name="var61130" localSheetId="7">'Sezione 6'!#REF!</definedName>
    <definedName name="var61130" localSheetId="9">#REF!</definedName>
    <definedName name="var61130">#REF!</definedName>
    <definedName name="var61140" localSheetId="1">#REF!</definedName>
    <definedName name="var61140" localSheetId="7">'Sezione 6'!#REF!</definedName>
    <definedName name="var61140" localSheetId="9">#REF!</definedName>
    <definedName name="var61140">#REF!</definedName>
    <definedName name="var61150" localSheetId="1">#REF!</definedName>
    <definedName name="var61150" localSheetId="7">'Sezione 6'!#REF!</definedName>
    <definedName name="var61150" localSheetId="9">#REF!</definedName>
    <definedName name="var61150">#REF!</definedName>
    <definedName name="var61160" localSheetId="1">#REF!</definedName>
    <definedName name="var61160" localSheetId="7">'Sezione 6'!#REF!</definedName>
    <definedName name="var61160" localSheetId="9">#REF!</definedName>
    <definedName name="var61160">#REF!</definedName>
    <definedName name="var61170" localSheetId="1">#REF!</definedName>
    <definedName name="var61170" localSheetId="7">'Sezione 6'!#REF!</definedName>
    <definedName name="var61170" localSheetId="9">#REF!</definedName>
    <definedName name="var61170">#REF!</definedName>
    <definedName name="var61180" localSheetId="7">#REF!</definedName>
    <definedName name="var61180" localSheetId="9">#REF!</definedName>
    <definedName name="var61180">#REF!</definedName>
    <definedName name="var61181" localSheetId="7">'Sezione 6'!$H$13</definedName>
    <definedName name="var61181" localSheetId="9">#REF!</definedName>
    <definedName name="var61181">#REF!</definedName>
    <definedName name="var61182" localSheetId="7">'Sezione 6'!#REF!</definedName>
    <definedName name="var61182" localSheetId="9">#REF!</definedName>
    <definedName name="var61182">'Sezione 5'!$N$27</definedName>
    <definedName name="var61190" localSheetId="1">#REF!</definedName>
    <definedName name="var61190" localSheetId="7">'Sezione 6'!$H$14</definedName>
    <definedName name="var61190" localSheetId="9">#REF!</definedName>
    <definedName name="var61190">#REF!</definedName>
    <definedName name="var61200" localSheetId="1">#REF!</definedName>
    <definedName name="var61200" localSheetId="7">'Sezione 6'!$H$12</definedName>
    <definedName name="var61200" localSheetId="9">#REF!</definedName>
    <definedName name="var61200">#REF!</definedName>
    <definedName name="var61210" localSheetId="1">#REF!</definedName>
    <definedName name="var61210" localSheetId="7">'Sezione 6'!$H$27</definedName>
    <definedName name="var61210" localSheetId="9">#REF!</definedName>
    <definedName name="var61210">#REF!</definedName>
    <definedName name="var61220" localSheetId="1">#REF!</definedName>
    <definedName name="var61220" localSheetId="7">'Sezione 6'!$H$19</definedName>
    <definedName name="var61220" localSheetId="9">#REF!</definedName>
    <definedName name="var61220">#REF!</definedName>
    <definedName name="var61221" localSheetId="7">'Sezione 6'!$H$21</definedName>
    <definedName name="var61221" localSheetId="9">#REF!</definedName>
    <definedName name="var61221">#REF!</definedName>
    <definedName name="var61230" localSheetId="1">#REF!</definedName>
    <definedName name="var61230" localSheetId="7">'Sezione 6'!$H$20</definedName>
    <definedName name="var61230" localSheetId="9">#REF!</definedName>
    <definedName name="var61230">#REF!</definedName>
    <definedName name="var61231" localSheetId="7">'Sezione 6'!$H$22</definedName>
    <definedName name="var61231" localSheetId="9">#REF!</definedName>
    <definedName name="var61231">#REF!</definedName>
    <definedName name="var61240" localSheetId="1">#REF!</definedName>
    <definedName name="var61240" localSheetId="7">'Sezione 6'!$H$3</definedName>
    <definedName name="var61240" localSheetId="9">#REF!</definedName>
    <definedName name="var61240">#REF!</definedName>
    <definedName name="var61250" localSheetId="1">#REF!</definedName>
    <definedName name="var61250" localSheetId="7">'Sezione 6'!$H$25</definedName>
    <definedName name="var61250" localSheetId="9">#REF!</definedName>
    <definedName name="var61250">#REF!</definedName>
    <definedName name="var61260" localSheetId="1">#REF!</definedName>
    <definedName name="var61260" localSheetId="7">'Sezione 6'!$H$26</definedName>
    <definedName name="var61260" localSheetId="9">#REF!</definedName>
    <definedName name="var61260">#REF!</definedName>
    <definedName name="var61270" localSheetId="1">#REF!</definedName>
    <definedName name="var61270" localSheetId="7">'Sezione 6'!$H$24</definedName>
    <definedName name="var61270" localSheetId="9">#REF!</definedName>
    <definedName name="var61270">#REF!</definedName>
    <definedName name="var61280" localSheetId="1">#REF!</definedName>
    <definedName name="var61280" localSheetId="7">'Sezione 6'!$H$10</definedName>
    <definedName name="var61280" localSheetId="9">#REF!</definedName>
    <definedName name="var61280">#REF!</definedName>
    <definedName name="var61290" localSheetId="1">#REF!</definedName>
    <definedName name="var61290" localSheetId="7">'Sezione 6'!$H$11</definedName>
    <definedName name="var61290" localSheetId="9">#REF!</definedName>
    <definedName name="var61290">#REF!</definedName>
    <definedName name="var61292" localSheetId="1">#REF!</definedName>
    <definedName name="var61292" localSheetId="7">'Sezione 6'!$H$4</definedName>
    <definedName name="var61292" localSheetId="9">#REF!</definedName>
    <definedName name="var61292">#REF!</definedName>
    <definedName name="var61293" localSheetId="7">'Sezione 6'!#REF!</definedName>
    <definedName name="var61293" localSheetId="9">#REF!</definedName>
    <definedName name="var61293">'Sezione 1'!$L$13</definedName>
    <definedName name="var61311" localSheetId="7">'Sezione 6'!$H$28</definedName>
    <definedName name="var61311" localSheetId="9">#REF!</definedName>
    <definedName name="var61311">#REF!</definedName>
    <definedName name="var61312" localSheetId="7">'Sezione 6'!$H$29</definedName>
    <definedName name="var61312" localSheetId="9">#REF!</definedName>
    <definedName name="var61312">#REF!</definedName>
    <definedName name="var61321" localSheetId="7">'Sezione 6'!$H$31</definedName>
    <definedName name="var61321" localSheetId="9">#REF!</definedName>
    <definedName name="var61321">#REF!</definedName>
    <definedName name="var61322" localSheetId="7">'Sezione 6'!$H$32</definedName>
    <definedName name="var61322" localSheetId="9">#REF!</definedName>
    <definedName name="var61322">#REF!</definedName>
    <definedName name="var61331" localSheetId="7">'Sezione 6'!$H$34</definedName>
    <definedName name="var61331" localSheetId="9">#REF!</definedName>
    <definedName name="var61331">#REF!</definedName>
    <definedName name="var61332" localSheetId="7">'Sezione 6'!$H$35</definedName>
    <definedName name="var61332" localSheetId="9">#REF!</definedName>
    <definedName name="var61332">#REF!</definedName>
    <definedName name="var61340" localSheetId="7">'Sezione 6'!#REF!</definedName>
    <definedName name="var61340" localSheetId="9">#REF!</definedName>
    <definedName name="var61340">'Sezione 1'!$L$47</definedName>
    <definedName name="var61341" localSheetId="7">'Sezione 6'!$H$15</definedName>
    <definedName name="var61341" localSheetId="9">#REF!</definedName>
    <definedName name="var61341">#REF!</definedName>
    <definedName name="var61351" localSheetId="7">'Sezione 6'!$H$17</definedName>
    <definedName name="var61351" localSheetId="9">#REF!</definedName>
    <definedName name="var61351">#REF!</definedName>
    <definedName name="var61352" localSheetId="7">'Sezione 6'!$H$18</definedName>
    <definedName name="var61352" localSheetId="9">#REF!</definedName>
    <definedName name="var61352">#REF!</definedName>
    <definedName name="var61360">'Sezione 6'!$H$39</definedName>
    <definedName name="var77011">'Sezione 7'!$H$5</definedName>
    <definedName name="var77012">'Sezione 7'!$J$5</definedName>
    <definedName name="var77013">'Sezione 7'!$L$5</definedName>
    <definedName name="var77014">'Sezione 7'!$N$5</definedName>
    <definedName name="var77021">'Sezione 7'!$H$6</definedName>
    <definedName name="var77022">'Sezione 7'!$J$6</definedName>
    <definedName name="var77023">'Sezione 7'!$L$6</definedName>
    <definedName name="var77024">'Sezione 7'!$N$6</definedName>
    <definedName name="var77031">'Sezione 7'!$H$7</definedName>
    <definedName name="var77032">'Sezione 7'!$J$7</definedName>
    <definedName name="var77033">'Sezione 7'!$L$7</definedName>
    <definedName name="var77034">'Sezione 7'!$N$7</definedName>
    <definedName name="var77051">'Sezione 7'!$H$10</definedName>
    <definedName name="var77052">'Sezione 7'!$J$10</definedName>
    <definedName name="var77053">'Sezione 7'!$L$10</definedName>
    <definedName name="var77054">'Sezione 7'!$N$10</definedName>
    <definedName name="var77061">'Sezione 7'!$H$11</definedName>
    <definedName name="var77062">'Sezione 7'!$J$11</definedName>
    <definedName name="var77063">'Sezione 7'!$L$11</definedName>
    <definedName name="var77064">'Sezione 7'!$N$11</definedName>
    <definedName name="var77071">'Sezione 7'!$H$12</definedName>
    <definedName name="var77072">'Sezione 7'!$J$12</definedName>
    <definedName name="var77073">'Sezione 7'!$L$12</definedName>
    <definedName name="var77074">'Sezione 7'!$N$12</definedName>
    <definedName name="var77081">'Sezione 7'!$H$13</definedName>
    <definedName name="var77082">'Sezione 7'!$J$13</definedName>
    <definedName name="var77083">'Sezione 7'!$L$13</definedName>
    <definedName name="var77084">'Sezione 7'!$N$13</definedName>
    <definedName name="var77091">'Sezione 7'!$H$14</definedName>
    <definedName name="var77092">'Sezione 7'!$J$14</definedName>
    <definedName name="var77093">'Sezione 7'!$L$14</definedName>
    <definedName name="var77094">'Sezione 7'!$N$14</definedName>
    <definedName name="var77101">'Sezione 7'!$H$15</definedName>
    <definedName name="var77102">'Sezione 7'!$J$15</definedName>
    <definedName name="var77103">'Sezione 7'!$L$15</definedName>
    <definedName name="var77104">'Sezione 7'!$N$15</definedName>
    <definedName name="var77111">'Sezione 7'!$H$16</definedName>
    <definedName name="var77112">'Sezione 7'!$J$16</definedName>
    <definedName name="var77113">'Sezione 7'!$L$16</definedName>
    <definedName name="var77114">'Sezione 7'!$N$16</definedName>
    <definedName name="var77121">'Sezione 7'!$H$17</definedName>
    <definedName name="var77122">'Sezione 7'!$J$17</definedName>
    <definedName name="var77123">'Sezione 7'!$L$17</definedName>
    <definedName name="var77124">'Sezione 7'!$N$17</definedName>
    <definedName name="var77131">'Sezione 7'!$H$18</definedName>
    <definedName name="var77132">'Sezione 7'!$J$18</definedName>
    <definedName name="var77133">'Sezione 7'!$L$18</definedName>
    <definedName name="var77134">'Sezione 7'!$N$18</definedName>
    <definedName name="var77141">'Sezione 7'!$H$19</definedName>
    <definedName name="var77142">'Sezione 7'!$J$19</definedName>
    <definedName name="var77143">'Sezione 7'!$L$19</definedName>
    <definedName name="var77144">'Sezione 7'!$N$19</definedName>
    <definedName name="var77151">'Sezione 7'!$H$20</definedName>
    <definedName name="var77152">'Sezione 7'!$J$20</definedName>
    <definedName name="var77153">'Sezione 7'!$L$20</definedName>
    <definedName name="var77154">'Sezione 7'!$N$20</definedName>
    <definedName name="var77161">'Sezione 7'!$H$21</definedName>
    <definedName name="var77162">'Sezione 7'!$J$21</definedName>
    <definedName name="var77163">'Sezione 7'!$L$21</definedName>
    <definedName name="var77164">'Sezione 7'!$N$21</definedName>
    <definedName name="var77171">'Sezione 7'!$H$22</definedName>
    <definedName name="var77172">'Sezione 7'!$J$22</definedName>
    <definedName name="var77173">'Sezione 7'!$L$22</definedName>
    <definedName name="var77174">'Sezione 7'!$N$22</definedName>
    <definedName name="var77181">'Sezione 7'!$H$23</definedName>
    <definedName name="var77182">'Sezione 7'!$J$23</definedName>
    <definedName name="var77183">'Sezione 7'!$L$23</definedName>
    <definedName name="var77184">'Sezione 7'!$N$23</definedName>
    <definedName name="var77191">'Sezione 7'!$H$24</definedName>
    <definedName name="var77192">'Sezione 7'!$J$24</definedName>
    <definedName name="var77193">'Sezione 7'!$L$24</definedName>
    <definedName name="var77194">'Sezione 7'!$N$24</definedName>
    <definedName name="var77201">'Sezione 7'!$H$25</definedName>
    <definedName name="var77202">'Sezione 7'!$J$25</definedName>
    <definedName name="var77203">'Sezione 7'!$L$25</definedName>
    <definedName name="var77204">'Sezione 7'!$N$25</definedName>
    <definedName name="var77211">'Sezione 7'!$H$8</definedName>
    <definedName name="var77212">'Sezione 7'!$J$8</definedName>
    <definedName name="var77213">'Sezione 7'!$L$8</definedName>
    <definedName name="var77214">'Sezione 7'!$N$8</definedName>
    <definedName name="var77221">'Sezione 7'!$H$9</definedName>
    <definedName name="var77222">'Sezione 7'!$J$9</definedName>
    <definedName name="var77223">'Sezione 7'!$L$9</definedName>
    <definedName name="var77224">'Sezione 7'!$N$9</definedName>
    <definedName name="var77231">'Sezione 7'!$H$26</definedName>
    <definedName name="var77232">'Sezione 7'!$J$26</definedName>
    <definedName name="var77233">'Sezione 7'!$L$26</definedName>
    <definedName name="var77234">'Sezione 7'!$N$26</definedName>
    <definedName name="var77241">'Sezione 7'!$H$27</definedName>
    <definedName name="var77242">'Sezione 7'!$J$27</definedName>
    <definedName name="var77243">'Sezione 7'!$L$27</definedName>
    <definedName name="var77244">'Sezione 7'!$N$27</definedName>
    <definedName name="var81a" localSheetId="7">#REF!</definedName>
    <definedName name="var81a" localSheetId="9">'Sezione 8'!$K$41</definedName>
    <definedName name="var81a">#REF!</definedName>
    <definedName name="var81b" localSheetId="7">#REF!</definedName>
    <definedName name="var81b" localSheetId="9">'Sezione 8'!$K$42</definedName>
    <definedName name="var81b">#REF!</definedName>
    <definedName name="var81c" localSheetId="7">#REF!</definedName>
    <definedName name="var81c" localSheetId="9">'Sezione 8'!$K$43</definedName>
    <definedName name="var81c">#REF!</definedName>
    <definedName name="var82A01" localSheetId="7">#REF!</definedName>
    <definedName name="var82a01" localSheetId="9">'Sezione 8'!$K$62</definedName>
    <definedName name="var82A01">#REF!</definedName>
    <definedName name="var82A02" localSheetId="7">#REF!</definedName>
    <definedName name="var82a02" localSheetId="9">'Sezione 8'!$K$63</definedName>
    <definedName name="var82A02">#REF!</definedName>
    <definedName name="var82A03" localSheetId="7">#REF!</definedName>
    <definedName name="var82a03" localSheetId="9">'Sezione 8'!$K$64</definedName>
    <definedName name="var82A03">#REF!</definedName>
    <definedName name="var82A04" localSheetId="7">#REF!</definedName>
    <definedName name="var82a04" localSheetId="9">'Sezione 8'!$K$65</definedName>
    <definedName name="var82A04">#REF!</definedName>
    <definedName name="var82A05" localSheetId="7">#REF!</definedName>
    <definedName name="var82a05" localSheetId="9">'Sezione 8'!$K$66</definedName>
    <definedName name="var82A05">#REF!</definedName>
    <definedName name="var82A06" localSheetId="7">#REF!</definedName>
    <definedName name="var82a06" localSheetId="9">'Sezione 8'!$K$67</definedName>
    <definedName name="var82A06">#REF!</definedName>
    <definedName name="var82A07" localSheetId="7">#REF!</definedName>
    <definedName name="var82a07" localSheetId="9">'Sezione 8'!$K$68</definedName>
    <definedName name="var82A07">#REF!</definedName>
    <definedName name="var82A08" localSheetId="7">#REF!</definedName>
    <definedName name="var82a08" localSheetId="9">'Sezione 8'!$K$69</definedName>
    <definedName name="var82A08">#REF!</definedName>
    <definedName name="var82A09" localSheetId="7">#REF!</definedName>
    <definedName name="var82a09" localSheetId="9">'Sezione 8'!$K$70</definedName>
    <definedName name="var82A09">#REF!</definedName>
    <definedName name="var82A10" localSheetId="7">#REF!</definedName>
    <definedName name="var82a10" localSheetId="9">'Sezione 8'!$K$71</definedName>
    <definedName name="var82A10">#REF!</definedName>
    <definedName name="var82A11" localSheetId="7">#REF!</definedName>
    <definedName name="var82a11" localSheetId="9">'Sezione 8'!$K$72</definedName>
    <definedName name="var82A11">#REF!</definedName>
    <definedName name="var82A12" localSheetId="7">#REF!</definedName>
    <definedName name="var82a12" localSheetId="9">'Sezione 8'!$K$73</definedName>
    <definedName name="var82A12">#REF!</definedName>
    <definedName name="var82A13" localSheetId="7">#REF!</definedName>
    <definedName name="var82a13" localSheetId="9">'Sezione 8'!$K$74</definedName>
    <definedName name="var82A13">#REF!</definedName>
    <definedName name="var82A14" localSheetId="7">#REF!</definedName>
    <definedName name="var82a14" localSheetId="9">'Sezione 8'!$K$75</definedName>
    <definedName name="var82A14">#REF!</definedName>
    <definedName name="var82B01" localSheetId="7">#REF!</definedName>
    <definedName name="var82b01" localSheetId="9">'Sezione 8'!$K$81</definedName>
    <definedName name="var82B01">#REF!</definedName>
    <definedName name="var82B02" localSheetId="7">#REF!</definedName>
    <definedName name="var82b02" localSheetId="9">'Sezione 8'!$K$82</definedName>
    <definedName name="var82B02">#REF!</definedName>
    <definedName name="var82B03" localSheetId="7">#REF!</definedName>
    <definedName name="var82b03" localSheetId="9">'Sezione 8'!$K$83</definedName>
    <definedName name="var82B03">#REF!</definedName>
    <definedName name="var82B04" localSheetId="7">#REF!</definedName>
    <definedName name="var82b04" localSheetId="9">'Sezione 8'!$K$84</definedName>
    <definedName name="var82B04">#REF!</definedName>
    <definedName name="var82B05" localSheetId="7">#REF!</definedName>
    <definedName name="var82b05" localSheetId="9">'Sezione 8'!$K$85</definedName>
    <definedName name="var82B05">#REF!</definedName>
    <definedName name="var82B06" localSheetId="7">#REF!</definedName>
    <definedName name="var82b06" localSheetId="9">'Sezione 8'!$K$86</definedName>
    <definedName name="var82B06">#REF!</definedName>
    <definedName name="var82B07" localSheetId="7">#REF!</definedName>
    <definedName name="var82b07" localSheetId="9">'Sezione 8'!$K$87</definedName>
    <definedName name="var82B07">#REF!</definedName>
    <definedName name="var82B08" localSheetId="7">#REF!</definedName>
    <definedName name="var82b08" localSheetId="9">'Sezione 8'!$K$88</definedName>
    <definedName name="var82B08">#REF!</definedName>
    <definedName name="var82B09" localSheetId="7">#REF!</definedName>
    <definedName name="var82b09" localSheetId="9">'Sezione 8'!$K$89</definedName>
    <definedName name="var82B09">#REF!</definedName>
    <definedName name="var82B10" localSheetId="7">#REF!</definedName>
    <definedName name="var82b10" localSheetId="9">'Sezione 8'!$K$90</definedName>
    <definedName name="var82B10">#REF!</definedName>
    <definedName name="var82C01" localSheetId="7">#REF!</definedName>
    <definedName name="var82c01" localSheetId="9">'Sezione 8'!$K$97</definedName>
    <definedName name="var82C01">#REF!</definedName>
    <definedName name="var82C02" localSheetId="7">#REF!</definedName>
    <definedName name="var82c02" localSheetId="9">'Sezione 8'!$K$98</definedName>
    <definedName name="var82C02">#REF!</definedName>
    <definedName name="var82C03" localSheetId="7">#REF!</definedName>
    <definedName name="var82c03" localSheetId="9">'Sezione 8'!$K$99</definedName>
    <definedName name="var82C03">#REF!</definedName>
    <definedName name="var82C04" localSheetId="7">#REF!</definedName>
    <definedName name="var82c04" localSheetId="9">'Sezione 8'!$K$100</definedName>
    <definedName name="var82C04">#REF!</definedName>
    <definedName name="var82C05" localSheetId="7">#REF!</definedName>
    <definedName name="var82c05" localSheetId="9">'Sezione 8'!$K$101</definedName>
    <definedName name="var82C05">#REF!</definedName>
    <definedName name="var82C06" localSheetId="7">#REF!</definedName>
    <definedName name="var82c06" localSheetId="9">'Sezione 8'!$K$102</definedName>
    <definedName name="var82C06">#REF!</definedName>
    <definedName name="var82C07" localSheetId="7">#REF!</definedName>
    <definedName name="var82c07" localSheetId="9">'Sezione 8'!$K$103</definedName>
    <definedName name="var82C07">#REF!</definedName>
    <definedName name="var82C08" localSheetId="7">#REF!</definedName>
    <definedName name="var82c08" localSheetId="9">'Sezione 8'!$K$104</definedName>
    <definedName name="var82C08">#REF!</definedName>
    <definedName name="var82C09" localSheetId="7">#REF!</definedName>
    <definedName name="var82c09" localSheetId="9">'Sezione 8'!$K$105</definedName>
    <definedName name="var82C09">#REF!</definedName>
    <definedName name="var82C10" localSheetId="7">#REF!</definedName>
    <definedName name="var82c10" localSheetId="9">'Sezione 8'!$K$106</definedName>
    <definedName name="var82C10">#REF!</definedName>
    <definedName name="var82C11" localSheetId="7">#REF!</definedName>
    <definedName name="var82c11" localSheetId="9">'Sezione 8'!$K$107</definedName>
    <definedName name="var82C11">#REF!</definedName>
    <definedName name="var82D01" localSheetId="7">#REF!</definedName>
    <definedName name="var82d01" localSheetId="9">'Sezione 8'!$K$113</definedName>
    <definedName name="var82D01">#REF!</definedName>
    <definedName name="var82D02" localSheetId="7">#REF!</definedName>
    <definedName name="var82d02" localSheetId="9">'Sezione 8'!$K$114</definedName>
    <definedName name="var82D02">#REF!</definedName>
    <definedName name="var82D03" localSheetId="7">#REF!</definedName>
    <definedName name="var82d03" localSheetId="9">'Sezione 8'!$K$115</definedName>
    <definedName name="var82D03">#REF!</definedName>
    <definedName name="var82D04" localSheetId="7">#REF!</definedName>
    <definedName name="var82d04" localSheetId="9">'Sezione 8'!$K$116</definedName>
    <definedName name="var82D04">#REF!</definedName>
    <definedName name="var82D05" localSheetId="7">#REF!</definedName>
    <definedName name="var82d05" localSheetId="9">'Sezione 8'!$K$117</definedName>
    <definedName name="var82D05">#REF!</definedName>
    <definedName name="var82D06" localSheetId="7">#REF!</definedName>
    <definedName name="var82d06" localSheetId="9">'Sezione 8'!$K$118</definedName>
    <definedName name="var82D06">#REF!</definedName>
    <definedName name="var82D07" localSheetId="7">#REF!</definedName>
    <definedName name="var82d07" localSheetId="9">'Sezione 8'!$K$119</definedName>
    <definedName name="var82D07">#REF!</definedName>
    <definedName name="var82D08" localSheetId="7">#REF!</definedName>
    <definedName name="var82d08" localSheetId="9">'Sezione 8'!$K$120</definedName>
    <definedName name="var82D08">#REF!</definedName>
    <definedName name="var82D09" localSheetId="7">#REF!</definedName>
    <definedName name="var82d09" localSheetId="9">'Sezione 8'!$K$121</definedName>
    <definedName name="var82D09">#REF!</definedName>
    <definedName name="var82D10" localSheetId="7">#REF!</definedName>
    <definedName name="var82d10" localSheetId="9">'Sezione 8'!$K$122</definedName>
    <definedName name="var82D10">#REF!</definedName>
    <definedName name="var82E01" localSheetId="7">#REF!</definedName>
    <definedName name="var82e01" localSheetId="9">'Sezione 8'!$K$129</definedName>
    <definedName name="var82E01">#REF!</definedName>
    <definedName name="var82E02" localSheetId="7">#REF!</definedName>
    <definedName name="var82e02" localSheetId="9">'Sezione 8'!$K$130</definedName>
    <definedName name="var82E02">#REF!</definedName>
    <definedName name="var82E03" localSheetId="7">#REF!</definedName>
    <definedName name="var82e03" localSheetId="9">'Sezione 8'!$K$131</definedName>
    <definedName name="var82E03">#REF!</definedName>
    <definedName name="var82E04" localSheetId="7">#REF!</definedName>
    <definedName name="var82e04" localSheetId="9">'Sezione 8'!$K$132</definedName>
    <definedName name="var82E04">#REF!</definedName>
    <definedName name="var82E05" localSheetId="7">#REF!</definedName>
    <definedName name="var82e05" localSheetId="9">'Sezione 8'!$K$133</definedName>
    <definedName name="var82E05">#REF!</definedName>
    <definedName name="var82E06" localSheetId="7">#REF!</definedName>
    <definedName name="var82e06" localSheetId="9">'Sezione 8'!$K$134</definedName>
    <definedName name="var82E06">#REF!</definedName>
    <definedName name="var82E07" localSheetId="7">#REF!</definedName>
    <definedName name="var82e07" localSheetId="9">'Sezione 8'!$K$135</definedName>
    <definedName name="var82E07">#REF!</definedName>
    <definedName name="var82E08" localSheetId="7">#REF!</definedName>
    <definedName name="var82E08" localSheetId="9">'Sezione 8'!#REF!</definedName>
    <definedName name="var82E08">'[1]Sezione 8'!$K$133</definedName>
    <definedName name="var82E09" localSheetId="7">#REF!</definedName>
    <definedName name="var82E09" localSheetId="9">'Sezione 8'!#REF!</definedName>
    <definedName name="var82E09">'[1]Sezione 8'!$K$134</definedName>
    <definedName name="var82E10" localSheetId="7">#REF!</definedName>
    <definedName name="var82E10" localSheetId="9">'Sezione 8'!#REF!</definedName>
    <definedName name="var82E10">'[1]Sezione 8'!$K$135</definedName>
    <definedName name="var82E11" localSheetId="7">#REF!</definedName>
    <definedName name="var82E11" localSheetId="9">'Sezione 8'!#REF!</definedName>
    <definedName name="var82E11">'[1]Sezione 8'!$K$136</definedName>
    <definedName name="var82E12" localSheetId="7">#REF!</definedName>
    <definedName name="var82E12" localSheetId="9">'Sezione 8'!#REF!</definedName>
    <definedName name="var82E12">'[1]Sezione 8'!$K$137</definedName>
    <definedName name="var82F01" localSheetId="7">#REF!</definedName>
    <definedName name="var82f01" localSheetId="9">'Sezione 8'!$K$141</definedName>
    <definedName name="var82F01">#REF!</definedName>
    <definedName name="var82F02" localSheetId="7">#REF!</definedName>
    <definedName name="var82f02" localSheetId="9">'Sezione 8'!$K$142</definedName>
    <definedName name="var82F02">#REF!</definedName>
    <definedName name="var82F03" localSheetId="7">#REF!</definedName>
    <definedName name="var82f03" localSheetId="9">'Sezione 8'!$K$143</definedName>
    <definedName name="var82F03">#REF!</definedName>
    <definedName name="var82F04" localSheetId="7">#REF!</definedName>
    <definedName name="var82f04" localSheetId="9">'Sezione 8'!$K$144</definedName>
    <definedName name="var82F04">#REF!</definedName>
    <definedName name="var82F05" localSheetId="7">#REF!</definedName>
    <definedName name="var82f05" localSheetId="9">'Sezione 8'!$K$145</definedName>
    <definedName name="var82F05">#REF!</definedName>
    <definedName name="var82F06" localSheetId="7">#REF!</definedName>
    <definedName name="var82f06" localSheetId="9">'Sezione 8'!$K$146</definedName>
    <definedName name="var82F06">#REF!</definedName>
    <definedName name="var82F07" localSheetId="7">#REF!</definedName>
    <definedName name="var82f07" localSheetId="9">'Sezione 8'!$K$147</definedName>
    <definedName name="var82F07">#REF!</definedName>
    <definedName name="var82F08" localSheetId="7">#REF!</definedName>
    <definedName name="var82f08" localSheetId="9">'Sezione 8'!$K$148</definedName>
    <definedName name="var82F08">#REF!</definedName>
    <definedName name="var82F09" localSheetId="7">#REF!</definedName>
    <definedName name="var82f09" localSheetId="9">'Sezione 8'!$K$149</definedName>
    <definedName name="var82F09">#REF!</definedName>
    <definedName name="var82F10" localSheetId="7">#REF!</definedName>
    <definedName name="var82f10" localSheetId="9">'Sezione 8'!$K$150</definedName>
    <definedName name="var82F10">#REF!</definedName>
    <definedName name="var82F11" localSheetId="7">#REF!</definedName>
    <definedName name="var82f11" localSheetId="9">'Sezione 8'!$K$151</definedName>
    <definedName name="var82F11">#REF!</definedName>
    <definedName name="var82F12" localSheetId="7">#REF!</definedName>
    <definedName name="var82f12" localSheetId="9">'Sezione 8'!$K$152</definedName>
    <definedName name="var82F12">#REF!</definedName>
    <definedName name="var82G01" localSheetId="7">#REF!</definedName>
    <definedName name="var82G01" localSheetId="9">'Sezione 8'!#REF!</definedName>
    <definedName name="var82G01">'[1]Sezione 8'!$K$152</definedName>
    <definedName name="var82G02" localSheetId="7">#REF!</definedName>
    <definedName name="var82G02" localSheetId="9">'Sezione 8'!#REF!</definedName>
    <definedName name="var82G02">'[1]Sezione 8'!$K$153</definedName>
    <definedName name="var82G03" localSheetId="7">#REF!</definedName>
    <definedName name="var82G03" localSheetId="9">'Sezione 8'!#REF!</definedName>
    <definedName name="var82G03">'[1]Sezione 8'!$K$154</definedName>
    <definedName name="var82G04" localSheetId="7">#REF!</definedName>
    <definedName name="var82G04" localSheetId="9">#REF!</definedName>
    <definedName name="var82G04">'[1]Sezione 8'!$K$155</definedName>
    <definedName name="var82G05" localSheetId="7">#REF!</definedName>
    <definedName name="var82G05" localSheetId="9">'Sezione 8'!#REF!</definedName>
    <definedName name="var82G05">'[1]Sezione 8'!$K$156</definedName>
    <definedName name="var82G06" localSheetId="7">#REF!</definedName>
    <definedName name="var82G06" localSheetId="9">'Sezione 8'!#REF!</definedName>
    <definedName name="var82G06">'[1]Sezione 8'!$K$157</definedName>
    <definedName name="var90101">'ambiente'!$F$53</definedName>
    <definedName name="var90102">'ambiente'!$J$53</definedName>
    <definedName name="var90103">'ambiente'!$L$53</definedName>
    <definedName name="var90104">'ambiente'!$N$53</definedName>
    <definedName name="var90105">'ambiente'!$P$53</definedName>
    <definedName name="var90106">'ambiente'!$R$53</definedName>
    <definedName name="var90201">'ambiente'!$F$54</definedName>
    <definedName name="var90202">'ambiente'!$J$54</definedName>
    <definedName name="var90203">'ambiente'!$L$54</definedName>
    <definedName name="var90204">'ambiente'!$N$54</definedName>
    <definedName name="var90205">'ambiente'!$P$54</definedName>
    <definedName name="var90206">'ambiente'!$R$54</definedName>
    <definedName name="var90301">'ambiente'!$F$55</definedName>
    <definedName name="var90302">'ambiente'!$J$55</definedName>
    <definedName name="var90303">'ambiente'!$L$55</definedName>
    <definedName name="var90304">'ambiente'!$N$55</definedName>
    <definedName name="var90305">'ambiente'!$P$55</definedName>
    <definedName name="var90306">'ambiente'!$R$55</definedName>
    <definedName name="var90401">'ambiente'!$F$56</definedName>
    <definedName name="var90402">'ambiente'!$J$56</definedName>
    <definedName name="var90403">'ambiente'!$L$56</definedName>
    <definedName name="var90404">'ambiente'!$N$56</definedName>
    <definedName name="var90405">'ambiente'!$P$56</definedName>
    <definedName name="var90406">'ambiente'!$R$56</definedName>
    <definedName name="var90411">'ambiente'!$F$58</definedName>
    <definedName name="var90412">'ambiente'!$J$58</definedName>
    <definedName name="var90413">'ambiente'!$L$58</definedName>
    <definedName name="var90414">'ambiente'!$N$58</definedName>
    <definedName name="var90415">'ambiente'!$P$58</definedName>
    <definedName name="var90416">'ambiente'!$R$58</definedName>
    <definedName name="var90421">'ambiente'!$F$60</definedName>
    <definedName name="var90422">'ambiente'!$J$60</definedName>
    <definedName name="var90423">'ambiente'!$L$60</definedName>
    <definedName name="var90424">'ambiente'!$N$60</definedName>
    <definedName name="var90425">'ambiente'!$P$60</definedName>
    <definedName name="var90426">'ambiente'!$R$60</definedName>
    <definedName name="var90431">'ambiente'!$F$61</definedName>
    <definedName name="var90432">'ambiente'!$J$61</definedName>
    <definedName name="var90433">'ambiente'!$L$61</definedName>
    <definedName name="var90434">'ambiente'!$N$61</definedName>
    <definedName name="var90435">'ambiente'!$P$61</definedName>
    <definedName name="var90436">'ambiente'!$R$61</definedName>
    <definedName name="var90441">'ambiente'!$F$62</definedName>
    <definedName name="var90442">'ambiente'!$J$62</definedName>
    <definedName name="var90443">'ambiente'!$L$62</definedName>
    <definedName name="var90444">'ambiente'!$N$62</definedName>
    <definedName name="var90445">'ambiente'!$P$62</definedName>
    <definedName name="var90446">'ambiente'!$R$62</definedName>
    <definedName name="var90451">'ambiente'!$F$63</definedName>
    <definedName name="var90452">'ambiente'!$J$63</definedName>
    <definedName name="var90453">'ambiente'!$L$63</definedName>
    <definedName name="var90454">'ambiente'!$N$63</definedName>
    <definedName name="var90455">'ambiente'!$P$63</definedName>
    <definedName name="var90456">'ambiente'!$R$63</definedName>
    <definedName name="var90461">'ambiente'!$F$64</definedName>
    <definedName name="var90462">'ambiente'!$J$64</definedName>
    <definedName name="var90463">'ambiente'!$L$64</definedName>
    <definedName name="var90464">'ambiente'!$N$64</definedName>
    <definedName name="var90465">'ambiente'!$P$64</definedName>
    <definedName name="var90466">'ambiente'!$R$64</definedName>
    <definedName name="var92G04" localSheetId="9">'Sezione 8'!#REF!</definedName>
    <definedName name="var92G04">#REF!</definedName>
    <definedName name="variaz_ateco" localSheetId="7">#REF!</definedName>
    <definedName name="variaz_ateco" localSheetId="9">'Sezione 8'!$D$9</definedName>
    <definedName name="variaz_ateco">#REF!</definedName>
  </definedNames>
  <calcPr fullCalcOnLoad="1"/>
</workbook>
</file>

<file path=xl/comments11.xml><?xml version="1.0" encoding="utf-8"?>
<comments xmlns="http://schemas.openxmlformats.org/spreadsheetml/2006/main">
  <authors>
    <author>istat</author>
  </authors>
  <commentList>
    <comment ref="S1" authorId="0">
      <text>
        <r>
          <rPr>
            <b/>
            <sz val="9"/>
            <rFont val="Tahoma"/>
            <family val="2"/>
          </rPr>
          <t xml:space="preserve">
ATTENZIONE!
I dati della sezione 1 vanno inseriti in migliaia</t>
        </r>
      </text>
    </comment>
  </commentList>
</comments>
</file>

<file path=xl/comments3.xml><?xml version="1.0" encoding="utf-8"?>
<comments xmlns="http://schemas.openxmlformats.org/spreadsheetml/2006/main">
  <authors>
    <author>istat</author>
  </authors>
  <commentList>
    <comment ref="F73" authorId="0">
      <text>
        <r>
          <rPr>
            <b/>
            <sz val="9"/>
            <rFont val="Tahoma"/>
            <family val="2"/>
          </rPr>
          <t>ATTENZIONE!</t>
        </r>
        <r>
          <rPr>
            <sz val="9"/>
            <rFont val="Tahoma"/>
            <family val="2"/>
          </rPr>
          <t xml:space="preserve">
Gli ammortamenti sono da calcolare al netto dei beni in leasing</t>
        </r>
      </text>
    </comment>
    <comment ref="F74" authorId="0">
      <text>
        <r>
          <rPr>
            <b/>
            <sz val="9"/>
            <rFont val="Tahoma"/>
            <family val="2"/>
          </rPr>
          <t>ATTENZIONE!</t>
        </r>
        <r>
          <rPr>
            <sz val="9"/>
            <rFont val="Tahoma"/>
            <family val="2"/>
          </rPr>
          <t xml:space="preserve">
Gli ammortamenti sono da calcolare al netto dei beni in leasing</t>
        </r>
      </text>
    </comment>
    <comment ref="F62" authorId="0">
      <text>
        <r>
          <rPr>
            <b/>
            <sz val="9"/>
            <rFont val="Tahoma"/>
            <family val="2"/>
          </rPr>
          <t>ATTENZIONE!</t>
        </r>
        <r>
          <rPr>
            <sz val="9"/>
            <rFont val="Tahoma"/>
            <family val="2"/>
          </rPr>
          <t xml:space="preserve">
I beni in leasing debbono essere contabilizzati esclusivamente con il metodo patrimoniale</t>
        </r>
      </text>
    </comment>
    <comment ref="C8" authorId="0">
      <text>
        <r>
          <rPr>
            <b/>
            <sz val="9"/>
            <rFont val="Tahoma"/>
            <family val="2"/>
          </rPr>
          <t>ATTENZIONE!</t>
        </r>
        <r>
          <rPr>
            <sz val="9"/>
            <rFont val="Tahoma"/>
            <family val="2"/>
          </rPr>
          <t xml:space="preserve">
Se l'impresa è parte di un gruppo deve includere anche le transazioni intragruppo</t>
        </r>
      </text>
    </comment>
    <comment ref="D40" authorId="0">
      <text>
        <r>
          <rPr>
            <b/>
            <sz val="9"/>
            <rFont val="Tahoma"/>
            <family val="2"/>
          </rPr>
          <t>ATTENZIONE!</t>
        </r>
        <r>
          <rPr>
            <sz val="9"/>
            <rFont val="Tahoma"/>
            <family val="2"/>
          </rPr>
          <t xml:space="preserve">
Se l'impresa è parte di un gruppo deve includere anche le transazioni intragruppo</t>
        </r>
      </text>
    </comment>
    <comment ref="V3" authorId="0">
      <text>
        <r>
          <rPr>
            <b/>
            <sz val="9"/>
            <rFont val="Tahoma"/>
            <family val="2"/>
          </rPr>
          <t xml:space="preserve">
ATTENZIONE!
I dati della sezione 1 vanno inseriti in migliaia</t>
        </r>
      </text>
    </comment>
  </commentList>
</comments>
</file>

<file path=xl/comments4.xml><?xml version="1.0" encoding="utf-8"?>
<comments xmlns="http://schemas.openxmlformats.org/spreadsheetml/2006/main">
  <authors>
    <author>istat</author>
  </authors>
  <commentList>
    <comment ref="A3" authorId="0">
      <text>
        <r>
          <rPr>
            <b/>
            <sz val="9"/>
            <rFont val="Tahoma"/>
            <family val="2"/>
          </rPr>
          <t xml:space="preserve">
ATTENZIONE! 
I dati della sezione 2 vanno inseriti in migliaia</t>
        </r>
      </text>
    </comment>
  </commentList>
</comments>
</file>

<file path=xl/comments5.xml><?xml version="1.0" encoding="utf-8"?>
<comments xmlns="http://schemas.openxmlformats.org/spreadsheetml/2006/main">
  <authors>
    <author>istat</author>
    <author>Carlo Boselli</author>
  </authors>
  <commentList>
    <comment ref="R1" authorId="0">
      <text>
        <r>
          <rPr>
            <b/>
            <sz val="9"/>
            <rFont val="Tahoma"/>
            <family val="2"/>
          </rPr>
          <t xml:space="preserve">ATTENZIONE!
I dati relativi al numero delle ore vanno inseriti in migliaia mentre i dati relativi agli addetti vanno inseriti in unità
</t>
        </r>
      </text>
    </comment>
    <comment ref="O23" authorId="0">
      <text>
        <r>
          <rPr>
            <b/>
            <sz val="8"/>
            <rFont val="Tahoma"/>
            <family val="2"/>
          </rPr>
          <t>ATTENZIONE!</t>
        </r>
        <r>
          <rPr>
            <sz val="8"/>
            <rFont val="Tahoma"/>
            <family val="2"/>
          </rPr>
          <t xml:space="preserve">
Tali costi debbono essere contabilizzati nella voce costi per servizi del conto economico</t>
        </r>
      </text>
    </comment>
    <comment ref="Q34" authorId="1">
      <text>
        <r>
          <rPr>
            <b/>
            <sz val="9"/>
            <rFont val="Tahoma"/>
            <family val="2"/>
          </rPr>
          <t>ATTENZIONE! 
I dati relativi al numero delle ore lavorate e ai costi del personale atipico vanno inseriti in migliaia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istat</author>
  </authors>
  <commentList>
    <comment ref="R2" authorId="0">
      <text>
        <r>
          <rPr>
            <b/>
            <sz val="9"/>
            <rFont val="Tahoma"/>
            <family val="2"/>
          </rPr>
          <t xml:space="preserve">
ATTENZIONE! 
I dati della sezione 4 vanno inseriti in migliaia</t>
        </r>
      </text>
    </comment>
  </commentList>
</comments>
</file>

<file path=xl/comments7.xml><?xml version="1.0" encoding="utf-8"?>
<comments xmlns="http://schemas.openxmlformats.org/spreadsheetml/2006/main">
  <authors>
    <author>istat</author>
  </authors>
  <commentList>
    <comment ref="N30" authorId="0">
      <text>
        <r>
          <rPr>
            <b/>
            <sz val="8"/>
            <rFont val="Tahoma"/>
            <family val="2"/>
          </rPr>
          <t>ATTENZIONE!</t>
        </r>
        <r>
          <rPr>
            <sz val="8"/>
            <rFont val="Tahoma"/>
            <family val="2"/>
          </rPr>
          <t xml:space="preserve">
Il quesito non richiede le immobilizzazioni già acquisite in passato ma solo quelle realizzate nell'esercizio in corso</t>
        </r>
        <r>
          <rPr>
            <sz val="8"/>
            <rFont val="Tahoma"/>
            <family val="2"/>
          </rPr>
          <t xml:space="preserve">
</t>
        </r>
      </text>
    </comment>
    <comment ref="N29" authorId="0">
      <text>
        <r>
          <rPr>
            <b/>
            <sz val="8"/>
            <rFont val="Tahoma"/>
            <family val="2"/>
          </rPr>
          <t>ATTENZIONE!</t>
        </r>
        <r>
          <rPr>
            <sz val="8"/>
            <rFont val="Tahoma"/>
            <family val="2"/>
          </rPr>
          <t xml:space="preserve">
Il quesito non richiede le immobilizzazioni immateriali già acquisite in passato ma solo quelle realizzate nell'esercizio in corso
</t>
        </r>
      </text>
    </comment>
    <comment ref="N19" authorId="0">
      <text>
        <r>
          <rPr>
            <b/>
            <sz val="8"/>
            <rFont val="Tahoma"/>
            <family val="2"/>
          </rPr>
          <t>ATTENZIONE!</t>
        </r>
        <r>
          <rPr>
            <sz val="8"/>
            <rFont val="Tahoma"/>
            <family val="2"/>
          </rPr>
          <t xml:space="preserve">
Il quesito non richiede le immobilizzazioni materiali già acquisite in passato ma solo quelle realizzate nell'esercizio in corso
</t>
        </r>
      </text>
    </comment>
    <comment ref="P19" authorId="0">
      <text>
        <r>
          <rPr>
            <b/>
            <sz val="8"/>
            <rFont val="Tahoma"/>
            <family val="2"/>
          </rPr>
          <t>ATTENZIONE!</t>
        </r>
        <r>
          <rPr>
            <sz val="8"/>
            <rFont val="Tahoma"/>
            <family val="2"/>
          </rPr>
          <t xml:space="preserve">
Il quesito non richiede le immobilizzazioni materiali già acquisite in passato ma solo quelle realizzate nell'esercizio in corso</t>
        </r>
      </text>
    </comment>
    <comment ref="P30" authorId="0">
      <text>
        <r>
          <rPr>
            <b/>
            <sz val="8"/>
            <rFont val="Tahoma"/>
            <family val="2"/>
          </rPr>
          <t>ATTENZIONE!</t>
        </r>
        <r>
          <rPr>
            <sz val="8"/>
            <rFont val="Tahoma"/>
            <family val="2"/>
          </rPr>
          <t xml:space="preserve">
Il quesito non richiede le immobilizzazioni già acquisite in passato ma solo quelle realizzate nell'esercizio in corso</t>
        </r>
        <r>
          <rPr>
            <sz val="8"/>
            <rFont val="Tahoma"/>
            <family val="2"/>
          </rPr>
          <t xml:space="preserve">
</t>
        </r>
      </text>
    </comment>
    <comment ref="R1" authorId="0">
      <text>
        <r>
          <rPr>
            <b/>
            <sz val="9"/>
            <rFont val="Tahoma"/>
            <family val="2"/>
          </rPr>
          <t>ATTENZIONE! 
I dati della sezione 5 vanno inseriti in migliaia</t>
        </r>
      </text>
    </comment>
  </commentList>
</comments>
</file>

<file path=xl/comments9.xml><?xml version="1.0" encoding="utf-8"?>
<comments xmlns="http://schemas.openxmlformats.org/spreadsheetml/2006/main">
  <authors>
    <author>istat</author>
  </authors>
  <commentList>
    <comment ref="K28" authorId="0">
      <text>
        <r>
          <rPr>
            <b/>
            <sz val="9"/>
            <rFont val="Tahoma"/>
            <family val="2"/>
          </rPr>
          <t>ATTENZIONE! 
I dati relativi ai valori della sez.7 vanno inseriti in migliaia ad esclusione del numero dei dipendenti che deve essere riportato in unità</t>
        </r>
      </text>
    </comment>
    <comment ref="A26" authorId="0">
      <text>
        <r>
          <rPr>
            <b/>
            <sz val="9"/>
            <rFont val="Tahoma"/>
            <family val="2"/>
          </rPr>
          <t>ATTENZIONE!</t>
        </r>
        <r>
          <rPr>
            <sz val="9"/>
            <rFont val="Tahoma"/>
            <family val="2"/>
          </rPr>
          <t xml:space="preserve">
Nella voce 'non localizzate' sono compresi i valori non attribuibili né alle regioni, né a stati esteri.
Ad es. piattaforme petrolifere</t>
        </r>
      </text>
    </comment>
  </commentList>
</comments>
</file>

<file path=xl/sharedStrings.xml><?xml version="1.0" encoding="utf-8"?>
<sst xmlns="http://schemas.openxmlformats.org/spreadsheetml/2006/main" count="763" uniqueCount="570">
  <si>
    <t xml:space="preserve">                    - compensi e rimborsi spese ad amministratori, sindaci e revisori esterni</t>
  </si>
  <si>
    <t xml:space="preserve">                    - servizi di informatica, elaborazione e acquisizione dati</t>
  </si>
  <si>
    <t xml:space="preserve">                    - premi per assicurazioni contro danni</t>
  </si>
  <si>
    <t xml:space="preserve">                    - canoni per licenze d'uso di royalties,  brevetti,  ecc. (esclusi quelli contabilizzati in B8)</t>
  </si>
  <si>
    <t xml:space="preserve">                    - smaltimento rifiuti, depurazione scarichi idrici e abbattimento emissioni atmosferiche</t>
  </si>
  <si>
    <t xml:space="preserve">                    - spese per utenze (energia elettrica, telefono, acqua, gas e altre)</t>
  </si>
  <si>
    <t xml:space="preserve">                    - formazione del personale</t>
  </si>
  <si>
    <t xml:space="preserve">                    - altri servizi</t>
  </si>
  <si>
    <t xml:space="preserve">                    - fitti passivi su fabbricati strumentali a uso non residenziale </t>
  </si>
  <si>
    <t xml:space="preserve">                    - fitti passivi su fabbricati  residenziali </t>
  </si>
  <si>
    <t xml:space="preserve">                    - fitti di  terreni (escluso leasing finanziario)</t>
  </si>
  <si>
    <t xml:space="preserve">                    - canoni di locazione (escluso leasing finanziario) per beni strumentali diversi dagli immobili</t>
  </si>
  <si>
    <t xml:space="preserve">                    - canoni di leasing finanziario per fabbricati, terreni e beni strumentali </t>
  </si>
  <si>
    <t xml:space="preserve">                    - altro</t>
  </si>
  <si>
    <t xml:space="preserve">                    -  vendite di prodotti fabbricati dall'impresa</t>
  </si>
  <si>
    <t xml:space="preserve">                    -  vendite di prodotti non fabbricati dall'impresa e rivenduti senza trasformazione</t>
  </si>
  <si>
    <t xml:space="preserve">                    -  lavorazioni per conto  terzi su materie prime e semilavorati di terzi</t>
  </si>
  <si>
    <t xml:space="preserve">                             di cui: lavorazioni per conto  terzi su materie prime e semilavorati di terzi</t>
  </si>
  <si>
    <t xml:space="preserve">                             per committenze provenienti dall'estero</t>
  </si>
  <si>
    <t xml:space="preserve">                    -  lavorazioni e servizi industriali su ordinazione di terzi</t>
  </si>
  <si>
    <t xml:space="preserve">                    -  attività di intermediazione (commissioni, provvigioni, ecc.)</t>
  </si>
  <si>
    <t xml:space="preserve">                    -  introiti lordi del traffico (per le sole imprese di trasporto)</t>
  </si>
  <si>
    <t xml:space="preserve">                    -  prestazione di servizi</t>
  </si>
  <si>
    <t xml:space="preserve">                   - di prodotti finiti  (**)</t>
  </si>
  <si>
    <t xml:space="preserve">                   - di prodotti in corso di lavorazione e semilavorati  (**)</t>
  </si>
  <si>
    <t xml:space="preserve">                    - materie prime, sussidiarie e di consumo </t>
  </si>
  <si>
    <t xml:space="preserve">                    - prodotti energetici utilizzati come combustibili</t>
  </si>
  <si>
    <t xml:space="preserve">                    - prodotti da rivendere senza trasformazione</t>
  </si>
  <si>
    <t>Totale delle variazioni delle rimanenze:</t>
  </si>
  <si>
    <t>Altri ricavi e proventi:</t>
  </si>
  <si>
    <t>Totale costi per acquisti:</t>
  </si>
  <si>
    <t>Totale costi per servizi:</t>
  </si>
  <si>
    <t>Totale costi per godimento di beni di terzi:</t>
  </si>
  <si>
    <t>Variazioni delle rimanenze:</t>
  </si>
  <si>
    <t xml:space="preserve">   di cui:  accise da versare all'erario al momento della vendita o nel corso del processo</t>
  </si>
  <si>
    <t xml:space="preserve">   produttivo e non quelle incorporate nei costi di acquisto </t>
  </si>
  <si>
    <t xml:space="preserve">   e pagate ai fornitori (nota a piè di pagina) (*)</t>
  </si>
  <si>
    <t xml:space="preserve">                         - minusvalenze e sopravvenienze passive </t>
  </si>
  <si>
    <t>Lavoratori distaccati da altre imprese</t>
  </si>
  <si>
    <t xml:space="preserve">Ricavi da servizi di trasporto forniti a clienti e  fatturati </t>
  </si>
  <si>
    <t>separatamente dal bene venduto</t>
  </si>
  <si>
    <t xml:space="preserve">spese connesse ad attrezzature e impianti per la protezione ambientale: rate di noleggio, affitto o leasing; consumo dei beni e servizi intermedi necessari al funzionamento, riparazione e manutenzione ordinaria. </t>
  </si>
  <si>
    <t xml:space="preserve">          altri beni</t>
  </si>
  <si>
    <t xml:space="preserve">         immobilizzazioni in corso e acconti</t>
  </si>
  <si>
    <t xml:space="preserve">               di cui fabbricati strumentali</t>
  </si>
  <si>
    <t xml:space="preserve">               di cui fabbricati non strumentali</t>
  </si>
  <si>
    <t xml:space="preserve">               di cui terreni</t>
  </si>
  <si>
    <t xml:space="preserve">               di cui mezzi di trasporto strumentali</t>
  </si>
  <si>
    <t xml:space="preserve">               di cui attrezzature per trattamento e trasmissione dati</t>
  </si>
  <si>
    <t xml:space="preserve">               di cui mezzi di trasporto non strumentali</t>
  </si>
  <si>
    <t xml:space="preserve">               di cui beni di valore</t>
  </si>
  <si>
    <t xml:space="preserve">               di cui mobili e altre attrezzature</t>
  </si>
  <si>
    <t>Incrementi di immobilizzazioni per lavori interni</t>
  </si>
  <si>
    <t>Totale costi per ammortamenti e svalutazioni:</t>
  </si>
  <si>
    <t>Accantonamenti per rischi</t>
  </si>
  <si>
    <t xml:space="preserve">            - altri oneri di gestione</t>
  </si>
  <si>
    <t xml:space="preserve">            - compensi agli amministratori</t>
  </si>
  <si>
    <t xml:space="preserve">            - imposte di fabbricazione</t>
  </si>
  <si>
    <t xml:space="preserve">            - altre imposte indirette (escluse imposte sulle importazioni) </t>
  </si>
  <si>
    <t xml:space="preserve">(***) solo in caso affermativo indicare nella cella azzurra il mese in cifre </t>
  </si>
  <si>
    <t>Fatturato all’esportazione di servizi</t>
  </si>
  <si>
    <t>Valore dell'avviamento capitalizzato nell'esercizio</t>
  </si>
  <si>
    <t>ESERCIZIO                                 DAL</t>
  </si>
  <si>
    <t>Per tutte le altre imprese il totale degli investimenti per la protezione dell’ambiente non può superare il totale delle "Immobilizzazioni materiali" (Voce 51900 del questionario SCI); il totale delle spese correnti per la protezione dell'ambiente  non può superare il totale dei "Costi della produzione" e non può essere inferiore al totale dei costi per servizi di "smaltimento rifiuti, depurazione scarichi idrici e abbattimento emissioni atmosferiche" (Voce 12212 del questionario SCI).</t>
  </si>
  <si>
    <t>Altri accantonamenti</t>
  </si>
  <si>
    <t>Ammortamento delle immobilizzazioni immateriali</t>
  </si>
  <si>
    <t xml:space="preserve">Ammortamento delle immobilizzazioni materiali </t>
  </si>
  <si>
    <t>Altre svalutazioni delle immobilizzazioni</t>
  </si>
  <si>
    <t>Svalutazioni dei crediti compresi nell'attivo circolante e delle disponibilità liquide</t>
  </si>
  <si>
    <t xml:space="preserve">                      - compensi agli amministratori</t>
  </si>
  <si>
    <t xml:space="preserve">                      - imposte di fabbricazione </t>
  </si>
  <si>
    <t xml:space="preserve">                      - altre imposte indirette (escluse imposte sulle importazioni)</t>
  </si>
  <si>
    <t xml:space="preserve">Migliaia di euro </t>
  </si>
  <si>
    <t>Qualifiche professionali</t>
  </si>
  <si>
    <t>COSTI PER LE ALTRE QUALIFICHE</t>
  </si>
  <si>
    <t>Per le imprese che svolgono a titolo principale attività di “Smaltimento dei rifiuti solidi”, “Smaltimento e depurazione delle acque di scarico ed attività affini” costituiscono spese per la protezione dell’ambiente tutti gli investimenti e le spese correnti effettuati ai fini dello svolgimento della propria attività principale.</t>
  </si>
  <si>
    <t>Per le imprese che svolgono a titolo principale attività di “Recupero e preparazione per il riciclaggio” costituiscono spese per la protezione dell’ambiente tutti gli investimenti e le spese correnti sostenuti per la raccolta, il trasporto e il trattamento dei rifiuti.</t>
  </si>
  <si>
    <t>Oneri diversi di gestione</t>
  </si>
  <si>
    <t xml:space="preserve">Totale ricavi </t>
  </si>
  <si>
    <t>(*) Solo per le imprese che hanno un deposito fiscale autorizzato per  l'imposizione indiretta sui  prodotti sottoposti ad accisa ( prodotti energetici,</t>
  </si>
  <si>
    <t xml:space="preserve">      alcool etilico e bevande alcoliche,  energia elettrica e tabacchi lavorati). Il medesimo importo deve essere contabilizzato anche nei ricavi</t>
  </si>
  <si>
    <t xml:space="preserve">   Spese per servizi e consulenze di ricerca e sviluppo </t>
  </si>
  <si>
    <t>Totale uomini e donne</t>
  </si>
  <si>
    <t>Ricavi da vendita di beni strumentali (valore di realizzo)</t>
  </si>
  <si>
    <t>Ricavi da vendite di prodotti fabbricati dall'impresa per l'esportazione</t>
  </si>
  <si>
    <t>Costi per migliorie e spese incrementative su fabbricati di terzi</t>
  </si>
  <si>
    <t>Incrementi di immobilizzazioni per lavori interni:</t>
  </si>
  <si>
    <t>Manutenzioni straordinarie per fabbricati strumentali</t>
  </si>
  <si>
    <t>Manutenzioni ordinarie per fabbricati strumentali</t>
  </si>
  <si>
    <t>Manutenzioni ordinarie di impianti e macchinari e di mezzi di trasporto fornite da terzi</t>
  </si>
  <si>
    <t>Pagamenti per locazione a lungo termine e per locazione/acquisto</t>
  </si>
  <si>
    <t>Valore del solo capitale dei contratti di leasing finanziario stipulati nell'esercizio</t>
  </si>
  <si>
    <t>Quote di leasing finanziario pagate nell'esercizio</t>
  </si>
  <si>
    <t xml:space="preserve">Acquisizioni nell'esercizio di macchine per ufficio e attrezzature informatiche </t>
  </si>
  <si>
    <t>Acquisizioni nell'esercizio di apparati per le telecomunicazioni</t>
  </si>
  <si>
    <t>Acquisizioni nell'esercizio di software:</t>
  </si>
  <si>
    <t xml:space="preserve"> software acquistato</t>
  </si>
  <si>
    <t xml:space="preserve"> software autoprodotto</t>
  </si>
  <si>
    <t>Acquisizioni nell'esercizio di fabbricati:</t>
  </si>
  <si>
    <t xml:space="preserve"> - fabbricati residenziali</t>
  </si>
  <si>
    <t xml:space="preserve"> - fabbricati non residenziali</t>
  </si>
  <si>
    <t>Si prega di compilare le singole voci del questionario utilizzando le istruzioni allegate e facendo riferimento, ove possibile, ai criteri di classificazione e valutazione della IV direttiva al fine di garantire la continuità delle stime statistiche: per tale motivo i valori richiesti non corrispondono necessariamente a quelli esposti sul bilancio compilato secondo i criteri IAS-IFRS</t>
  </si>
  <si>
    <t>Manutenzioni straordinarie di impianti e macchinari e di mezzi di trasporto forniti da terzi</t>
  </si>
  <si>
    <t xml:space="preserve">       ATTIVITA' ECONOMICA PRINCIPALE</t>
  </si>
  <si>
    <t>ATTIVITA' ECONOMICA SCELTA</t>
  </si>
  <si>
    <t>►</t>
  </si>
  <si>
    <t xml:space="preserve">  Agenzie pubblicitarie </t>
  </si>
  <si>
    <t xml:space="preserve">  Edizione di giochi per computer </t>
  </si>
  <si>
    <t xml:space="preserve">  Altre attività dei servizi connessi alle tecnologie dell’informatica </t>
  </si>
  <si>
    <t xml:space="preserve">  Edizione di altri software a pacchetto (esclusi giochi per computer) </t>
  </si>
  <si>
    <t xml:space="preserve">  Produzione di software non connesso all’edizione </t>
  </si>
  <si>
    <t xml:space="preserve">  Consulenza nel settore delle tecnologie dell’informatica (TI) </t>
  </si>
  <si>
    <t xml:space="preserve">  Gestione di strutture e apparecchiature informatiche hardware housing (esclusa la riparazione)</t>
  </si>
  <si>
    <t xml:space="preserve">  Attività delle agenzie di fornitura di lavoro temporaneo (interinale) </t>
  </si>
  <si>
    <t xml:space="preserve">  Attività delle concessionarie pubblicitarie</t>
  </si>
  <si>
    <t xml:space="preserve">  Elaborazione dati </t>
  </si>
  <si>
    <t xml:space="preserve">  Attività di agenzie di collocamento </t>
  </si>
  <si>
    <t xml:space="preserve">  Gestione database (attività delle banche dati) </t>
  </si>
  <si>
    <t xml:space="preserve">  Hosting e fornitura di servizi applicativi (ASP) </t>
  </si>
  <si>
    <t>A</t>
  </si>
  <si>
    <t>B</t>
  </si>
  <si>
    <t>C</t>
  </si>
  <si>
    <t>QSCI03XXXXXXXXXXXXXXXXXXXXXXXXXXXXXXXXXXXXXXXXXXXXXXXXXXXXXXXXXXXXXXXXXXXXXXXXXX</t>
  </si>
  <si>
    <t>99999</t>
  </si>
  <si>
    <t xml:space="preserve"> 8.1 - Per le sole imprese che svolgono le attività economiche sopra elencate, indicare  </t>
  </si>
  <si>
    <t>a)  Italia …………………………………………………..……………………..…………………….…</t>
  </si>
  <si>
    <t xml:space="preserve"> , 0%</t>
  </si>
  <si>
    <t>b)  Paesi dell'Unione Europea …………………………………………………………………………</t>
  </si>
  <si>
    <t>c)  Paesi extra Unione Europea ………………………………………………………………………</t>
  </si>
  <si>
    <t xml:space="preserve">                                              Totale</t>
  </si>
  <si>
    <t xml:space="preserve"> 8.2 - Per le sole imprese che svolgono le attività economiche sopra elencate, indicare  </t>
  </si>
  <si>
    <t xml:space="preserve">A ) </t>
  </si>
  <si>
    <t>Imprese che operano nelle attività economiche:  582,   62,   631</t>
  </si>
  <si>
    <t xml:space="preserve"> - 58210:  Edizione di giochi per computer ;</t>
  </si>
  <si>
    <t xml:space="preserve"> - 58290:  Edizione di altri software a pacchetto (esclusi giochi per computer) ;</t>
  </si>
  <si>
    <t xml:space="preserve"> - 62010:  Produzione di software non connesso all’edizione ;</t>
  </si>
  <si>
    <t xml:space="preserve"> - 62020:  Consulenza nel settore delle tecnologie dell’informatica (TI) ;</t>
  </si>
  <si>
    <t xml:space="preserve"> - 62030:  Gestione di strutture e apparecchiature informatiche hardware-housing (esclusa la riparazione);</t>
  </si>
  <si>
    <t xml:space="preserve"> - 62090:  Altre attività dei servizi connessi alle tecnologie dell’informatica ;</t>
  </si>
  <si>
    <t xml:space="preserve"> - 63111:  Elaborazione dati ;</t>
  </si>
  <si>
    <t xml:space="preserve"> - 63112:  Gestione database (attività delle banche dati) ;</t>
  </si>
  <si>
    <t xml:space="preserve"> - 63113:  Hosting e fornitura di servizi applicativi (ASP) ;</t>
  </si>
  <si>
    <t xml:space="preserve"> - 63120:  Portali web.  </t>
  </si>
  <si>
    <t xml:space="preserve">B ) </t>
  </si>
  <si>
    <t>Imprese che operano nelle attività economiche:   731</t>
  </si>
  <si>
    <t xml:space="preserve"> - 73110:  Agenzie pubblicitarie </t>
  </si>
  <si>
    <t xml:space="preserve"> - 73120:  Attività delle concessionarie pubblicitarie.</t>
  </si>
  <si>
    <t xml:space="preserve">C ) </t>
  </si>
  <si>
    <t>Imprese che operano nelle attività economiche:   78</t>
  </si>
  <si>
    <t xml:space="preserve"> - 78100:  Attività di agenzie di collocamento ;</t>
  </si>
  <si>
    <t xml:space="preserve"> - 78200:  Attività delle agenzie di fornitura di lavoro temporaneo (interinale) ;</t>
  </si>
  <si>
    <t xml:space="preserve"> - 78300:  Altre attività di fornitura e gestione delle risorse umane.</t>
  </si>
  <si>
    <t>Spese per servizi e consulenze di ricerca e sviluppo forniti da terzi</t>
  </si>
  <si>
    <t xml:space="preserve">          Totale</t>
  </si>
  <si>
    <t xml:space="preserve">D ) </t>
  </si>
  <si>
    <t xml:space="preserve"> - 69101:  Attività degli studi legali ;</t>
  </si>
  <si>
    <t xml:space="preserve"> - Paesi UE (*)</t>
  </si>
  <si>
    <t xml:space="preserve"> - Paesi extra UE </t>
  </si>
  <si>
    <t xml:space="preserve"> - 69102:  Attività degli studi notarili.</t>
  </si>
  <si>
    <t xml:space="preserve">E ) </t>
  </si>
  <si>
    <t xml:space="preserve"> - 69201:  Attività degli studi commerciali, tributari e revisione contabile ;</t>
  </si>
  <si>
    <t xml:space="preserve"> - 69202:  Attività delle società di revisione e certificazione di bilanci ;</t>
  </si>
  <si>
    <t xml:space="preserve"> - 69203:  Attività dei consulenti del lavoro.</t>
  </si>
  <si>
    <t xml:space="preserve">F ) </t>
  </si>
  <si>
    <t xml:space="preserve"> - 70210:  Pubbliche relazioni e comunicazione ;</t>
  </si>
  <si>
    <t xml:space="preserve"> - 70220:  Consulenza imprenditoriale e altra consulenza amministrativo-gestionale e pianificazione aziendale.</t>
  </si>
  <si>
    <r>
      <t xml:space="preserve">SEZ. 8 - DATI SUPPLEMENTARI PER LE </t>
    </r>
    <r>
      <rPr>
        <b/>
        <u val="single"/>
        <sz val="10"/>
        <rFont val="Arial"/>
        <family val="2"/>
      </rPr>
      <t>IMPRESE CON ATTIVITA' ECONOMICA PRINCIPALE CHE RIENTRA IN UNA DELLE SEGUENTI TIPOLOGIE:</t>
    </r>
  </si>
  <si>
    <r>
      <t>...</t>
    </r>
    <r>
      <rPr>
        <sz val="10"/>
        <rFont val="Arial"/>
        <family val="2"/>
      </rPr>
      <t>Altra attività economica</t>
    </r>
  </si>
  <si>
    <r>
      <t xml:space="preserve">          </t>
    </r>
    <r>
      <rPr>
        <b/>
        <u val="single"/>
        <sz val="10"/>
        <rFont val="Arial"/>
        <family val="2"/>
      </rPr>
      <t>la stima percentuale</t>
    </r>
    <r>
      <rPr>
        <b/>
        <sz val="10"/>
        <rFont val="Arial"/>
        <family val="2"/>
      </rPr>
      <t xml:space="preserve"> dei ricavi delle vendite e delle prestazioni realizzati dall'impresa nell'esercizio </t>
    </r>
  </si>
  <si>
    <r>
      <t xml:space="preserve">          </t>
    </r>
    <r>
      <rPr>
        <i/>
        <sz val="10"/>
        <rFont val="Arial"/>
        <family val="2"/>
      </rPr>
      <t>(codice 11100 della sezione 1 del conto economico)</t>
    </r>
    <r>
      <rPr>
        <b/>
        <sz val="10"/>
        <rFont val="Arial"/>
        <family val="2"/>
      </rPr>
      <t xml:space="preserve"> per residenza del cliente:  </t>
    </r>
  </si>
  <si>
    <r>
      <t xml:space="preserve">          </t>
    </r>
    <r>
      <rPr>
        <i/>
        <sz val="10"/>
        <rFont val="Arial"/>
        <family val="2"/>
      </rPr>
      <t>(codice 11100 della sezione 1 del conto economico)</t>
    </r>
    <r>
      <rPr>
        <b/>
        <sz val="10"/>
        <rFont val="Arial"/>
        <family val="2"/>
      </rPr>
      <t xml:space="preserve"> per tipologia di servizio offerto: </t>
    </r>
    <r>
      <rPr>
        <i/>
        <sz val="10"/>
        <rFont val="Arial"/>
        <family val="2"/>
      </rPr>
      <t xml:space="preserve">(compilare </t>
    </r>
    <r>
      <rPr>
        <i/>
        <u val="single"/>
        <sz val="10"/>
        <rFont val="Arial"/>
        <family val="2"/>
      </rPr>
      <t>solo uno</t>
    </r>
    <r>
      <rPr>
        <i/>
        <sz val="10"/>
        <rFont val="Arial"/>
        <family val="2"/>
      </rPr>
      <t xml:space="preserve"> dei </t>
    </r>
  </si>
  <si>
    <t>ISTAT/SCI_IAS</t>
  </si>
  <si>
    <t>- contributi in conto eserc. erogati dallo Stato o da altri enti pubblici</t>
  </si>
  <si>
    <t>- indenizzi assicurazioni danni</t>
  </si>
  <si>
    <t>- fitti attivi da beni strumentali e non</t>
  </si>
  <si>
    <t>- introiti per royalties, brevetti, ecc.</t>
  </si>
  <si>
    <t>- plusvalenze e sopravvenienze attive</t>
  </si>
  <si>
    <t>- contributi in conto capitale e interesse erogati dallo  Stato o da altri enti pubblici</t>
  </si>
  <si>
    <t>- altri ricavi non finanziari</t>
  </si>
  <si>
    <t>- altri ricavi finanziari</t>
  </si>
  <si>
    <t xml:space="preserve">     Si prega di verificare i dati prestampati e segnalare eventuali variazioni mediante la sezione "ANAGRAFICA IMPRESA" del Portale Statistico delle Imprese</t>
  </si>
  <si>
    <r>
      <t xml:space="preserve">  2 ) – Servizi forniti da uffici e agenzie di collocamento: collocamento permanente </t>
    </r>
    <r>
      <rPr>
        <sz val="8"/>
        <rFont val="Arial"/>
        <family val="2"/>
      </rPr>
      <t>(diversi dai servizi in c1) .</t>
    </r>
  </si>
  <si>
    <t>Telefono</t>
  </si>
  <si>
    <t>QSCI08XXXXXXXXXX</t>
  </si>
  <si>
    <t>QSCI09XXXXXXXXXX</t>
  </si>
  <si>
    <r>
      <t>S</t>
    </r>
    <r>
      <rPr>
        <b/>
        <i/>
        <sz val="10"/>
        <color indexed="9"/>
        <rFont val="Arial"/>
        <family val="2"/>
      </rPr>
      <t>EZ. 1 VARIABILI ECONOMICHE DI ESERCIZIO</t>
    </r>
  </si>
  <si>
    <r>
      <t xml:space="preserve">Spese per la protezione dell’ambiente. Definizione generale 
</t>
    </r>
    <r>
      <rPr>
        <sz val="10"/>
        <rFont val="Arial"/>
        <family val="2"/>
      </rPr>
      <t>Sono incluse le spese - correnti e/o di investimento - per attività e azioni che abbiano come scopo principale uno o più dei seguenti obiettivi: raccolta, trattamento, prevenzione, riduzione, eliminazione e monitoraggio dell’inquinamento, nonché di ogni altra forma di degrado dell’ambiente.</t>
    </r>
  </si>
  <si>
    <r>
      <t>Investimenti</t>
    </r>
    <r>
      <rPr>
        <b/>
        <vertAlign val="superscript"/>
        <sz val="9"/>
        <rFont val="Arial"/>
        <family val="2"/>
      </rPr>
      <t xml:space="preserve">1 </t>
    </r>
    <r>
      <rPr>
        <b/>
        <sz val="9"/>
        <rFont val="Arial"/>
        <family val="2"/>
      </rPr>
      <t xml:space="preserve">in impianti e attrezzature per l’abbattimento dell’inquinamento e in accessori speciali antinquinamento (per lo più attrezzature di tipo end-of-pipe, o "di fine ciclo")
</t>
    </r>
    <r>
      <rPr>
        <sz val="9"/>
        <rFont val="Arial"/>
        <family val="2"/>
      </rPr>
      <t>Attrezzature, installazioni o dispositivi per il controllo e l'abbattimento dell'inquinamento che agiscono dopo che questo è stato generato; si tratta di componenti aggiuntive e separatamente identificabili rispetto alle attrezzature e agli impianti produttivi poste alla fine del processo produttivo (fine-ciclo) o di componenti poste all'interno di esso ma comunque tali che la loro eventuale rimozione non altera il normale funzionamento del processo produttivo stesso.</t>
    </r>
  </si>
  <si>
    <r>
      <t>Gestione delle acque di scarico.</t>
    </r>
    <r>
      <rPr>
        <sz val="9"/>
        <rFont val="Arial"/>
        <family val="2"/>
      </rPr>
      <t xml:space="preserve"> Reti di raccolta e convogliamento dei reflui; impianti e attrezzature per: il trattamento meccanico, chimico e biologico dei reflui, l’intercettazione ed il trattamento di scarichi accidentali nelle acque superficiali, la riduzione dell'inquinamento termico dei reflui, monitoraggio (portate e concentrazioni).</t>
    </r>
  </si>
  <si>
    <r>
      <t>Protezione e recupero del suolo e delle acque (di falda e superficiali)</t>
    </r>
    <r>
      <rPr>
        <sz val="9"/>
        <rFont val="Arial"/>
        <family val="2"/>
      </rPr>
      <t xml:space="preserve">. </t>
    </r>
    <r>
      <rPr>
        <sz val="9"/>
        <rFont val="Arial"/>
        <family val="2"/>
      </rPr>
      <t>Aree di stoccaggio, bacini di contenimento, reti di drenaggio per evitare o trattare versamenti accidentali di rifiuti, materie prime e reflui liquidi che possono contaminare il suolo e/o le falde; attività per la decontaminazione del suolo inquinato (tutte le spese per attività di decontaminazione del suolo inquinato devono essere riportate tra gli investimenti), attrezzature per la prevenzione e il recupero della salinità del suolo e per il monitoraggio delle portate e delle concentrazioni di inquinanti degli scarichi nelle acque sotterranee e nel suolo.</t>
    </r>
  </si>
  <si>
    <r>
      <t>Abbattimento del  rumore e delle vibrazioni</t>
    </r>
    <r>
      <rPr>
        <sz val="9"/>
        <rFont val="Arial"/>
        <family val="2"/>
      </rPr>
      <t>.  Cassoni di isolamento acustico per impianti e/o macchinari e altri isolamenti finalizzati alla riduzione del rumore e delle vibrazioni all’esterno dello stabilimento (sono escluse le misure per la riduzione del rumore all’interno dell’ambiente di lavoro); attrezzature per il monitoraggio.</t>
    </r>
  </si>
  <si>
    <r>
      <t>Protezione della biodiversità e del paesaggio</t>
    </r>
    <r>
      <rPr>
        <sz val="9"/>
        <rFont val="Arial"/>
        <family val="2"/>
      </rPr>
      <t>. Spese di investimento per la ricostituzione del paesaggio danneggiato per azione passata o corrente, ad es. per la riforestazione o per la ricarica delle falde acquifere; spese di investimento per la salvaguardia del paesaggio (ad es. siepi) e per la conservazione delle specie.</t>
    </r>
  </si>
  <si>
    <r>
      <t>Ricerca e Sviluppo</t>
    </r>
    <r>
      <rPr>
        <sz val="9"/>
        <rFont val="Arial"/>
        <family val="2"/>
      </rPr>
      <t xml:space="preserve">.  Strumenti e sviluppo di strumenti per l’identificazione e l’analisi delle fonti di inquinamento, della dispersione degli inquinanti nell’ambiente e degli effetti sugli uomini e sulle specie animali e vegetali. Strumenti per la R&amp;S per la prevenzione e la eliminazione di ogni forma di inquinamento. </t>
    </r>
  </si>
  <si>
    <r>
      <t>Gestione generale dell’ambiente e spese indivisibili</t>
    </r>
    <r>
      <rPr>
        <sz val="9"/>
        <rFont val="Arial"/>
        <family val="2"/>
      </rPr>
      <t xml:space="preserve">.  Investimenti di supporto ai sistemi di gestione ambientale e alle attività di formazione e di informazione in tema di protezione dell’ambiente. Investimenti che non possono essere allocati ad una specifica attività di protezione dell’ambiente. </t>
    </r>
  </si>
  <si>
    <t>ACQUISIZIONE DI IMMOBILIZZAZIONI MATERIALI:</t>
  </si>
  <si>
    <t>ACQUISIZIONE DI IMMOBILIZZAZIONI IMMATERIALI:</t>
  </si>
  <si>
    <t>A - Totale acquisizione immobilizzazioni materiali</t>
  </si>
  <si>
    <t>B - Totale acquisizione immobilizzazioni immateriali</t>
  </si>
  <si>
    <t xml:space="preserve">Quote accantonate per trattamento di fine rapporto, trattamento di quiescenza e simili </t>
  </si>
  <si>
    <t>contabilizzate con i criteri di IV Direttiva</t>
  </si>
  <si>
    <t>Quote accantonate per trattamento di fine rapporto, trattamento di quiescenza e simili contabilizzate secondo gli IAS - IFRS</t>
  </si>
  <si>
    <t xml:space="preserve">Attrezzature, installazioni o dispositivi che prevengono o riducono alla fonte l'inquinamento generato dal processo produttivo. Possono essere componenti separatamente identificabili degli impianti acquistate per adattare/modificare gli impianti esistenti (vedi colonna "Adattamento impianti"). Possono anche essere componenti che costituiscono parte integrante delle attrezzature e degli impianti produttivi e che quindi non sono identificabili separatamente da questi ultimi (vedi colonna "Acquisto nuovi impianti"). In questo caso si richiede di indicare, a sinistra, il valore totale degli investimenti per nuovi impianti, e, a destra, una stima della maggiorazione di costo (%) sostenuta rispetto ad altre soluzioni impiantistiche disponibili al momento dell’acquisto ma inferiori, a parità di altri fattori, dal punto di vista delle potenzialità di protezione dell’ambiente. Si prega di arrotondare le quote percentuali all’unità: ad esempio se la percentuale stimata è del 15,3%, arrotondare al 15%. Sono incluse le spese per l'adattamento/sostituzione degli impianti di riscaldamento o di condizionamento d'aria a fini di riduzione delle emissioni atmosferiche.      </t>
  </si>
  <si>
    <t>QSCI21X</t>
  </si>
  <si>
    <t xml:space="preserve">QSCI03XXXXXXXXXXXXXXXXXXXXXXXXXXXXXXXXXXXXXXXXXXXXXXXXXXXXXXXXXXXXXXXXXXXXXXXXXX       </t>
  </si>
  <si>
    <t>QSCI06XXXXXXXXXXXXXXXXXXXXXXXXXXXXXXXXXX</t>
  </si>
  <si>
    <t xml:space="preserve">QSCI06XXXXXXXXXXXXXXXXXXXXXXXXXXXXXXXXXX                 </t>
  </si>
  <si>
    <t>QSCI10XXXXXXXXXXXXXXXXXXXXXXXXXXXXXXXXXXXXXXXXXXXXXX</t>
  </si>
  <si>
    <t xml:space="preserve">QSCI12XXXXXXXXXXXXXXXXXXXXXXXXXXXXXXXXXXXXXXXXXXXXXX             </t>
  </si>
  <si>
    <t xml:space="preserve">                     </t>
  </si>
  <si>
    <t xml:space="preserve"> di cui avviamento</t>
  </si>
  <si>
    <t>- materiali</t>
  </si>
  <si>
    <t>- immateriali</t>
  </si>
  <si>
    <t>F</t>
  </si>
  <si>
    <t>G</t>
  </si>
  <si>
    <t>H</t>
  </si>
  <si>
    <t>N</t>
  </si>
  <si>
    <t>QSCI04XXXXXXXXXXXXXXXXXXXXXXXXXXXXXXXXXXXXXXXXXXXX</t>
  </si>
  <si>
    <t xml:space="preserve">spese per il personale: pagamento delle giornate-uomo dedicate alle attività di protezione ambientale (gestione e manutenzione di impianti  e attrezzature, attività amministrative svolte in proprio quali la preparazione di dichiarazioni (MUD), notifiche, domande di autorizzazione, attività di formazione, informazione, ricerca, sistemi di gestione ambientale, reporting). </t>
  </si>
  <si>
    <t>spese per l’acquisto di: contenitori e buste per i rifiuti, contenitori per il compost, combustibili senza zolfo, marmitte catalitiche, altre misure di adattamento dei veicoli dovute all'applicazione della legislazione ambientale quali la misurazione dei gas di scarico e le misure di adattamento di camion, bus e aeroplani.</t>
  </si>
  <si>
    <t>QSCI19X</t>
  </si>
  <si>
    <t>QSCI16X</t>
  </si>
  <si>
    <t>QSCI15X</t>
  </si>
  <si>
    <t>QSCI14X</t>
  </si>
  <si>
    <t>QSCI13X</t>
  </si>
  <si>
    <t>QSCI18X</t>
  </si>
  <si>
    <t>QSCI17X</t>
  </si>
  <si>
    <r>
      <t>Esempi di spese per servizi di protezione ambientale acquistati all’esterno</t>
    </r>
    <r>
      <rPr>
        <sz val="9"/>
        <rFont val="Arial"/>
        <family val="2"/>
      </rPr>
      <t>, da imprese private o da enti pubblici:  costo pieno (prezzo pagato a fornitori privati, canoni o tariffe pagati a enti pubblici) per la fornitura di servizi, quali ad esempio trattamento e smaltimento dei rifiuti; depurazione delle acque reflue; controllo e manutenzione degli impianti di riscaldamento e di condizionamento d'aria; monitoraggio ambientale; consulenza (per la gestione delle problematiche ambientali, per la progettazione di impianti di protezione ambientale, consulenza legislativa, amministrativa, ecc.); ecc. 
Sono escluse le tasse e tutti i pagamenti ad enti pubblici che non vengono effettuati come corrispettivo di un servizio di protezione dell'ambiente.</t>
    </r>
  </si>
  <si>
    <t>SEZ. 3 OCCUPAZIONE</t>
  </si>
  <si>
    <t>Addetti (media annua)</t>
  </si>
  <si>
    <t>Numero ore lavorate                   (migliaia)</t>
  </si>
  <si>
    <t xml:space="preserve">Totale                              uomini e donne      </t>
  </si>
  <si>
    <t>di cui                               donne</t>
  </si>
  <si>
    <t>Imprenditori, cooperatori e coadiuvanti</t>
  </si>
  <si>
    <t>xxxx</t>
  </si>
  <si>
    <t>Dirigenti, quadri e impiegati</t>
  </si>
  <si>
    <t>Operai e commessi</t>
  </si>
  <si>
    <t>Lavoranti a domicilio</t>
  </si>
  <si>
    <t>Apprendisti</t>
  </si>
  <si>
    <t>TOTALE (*)</t>
  </si>
  <si>
    <t>costi per servizi</t>
  </si>
  <si>
    <t>Indicare in quale voce del conto economico sono state contabilizzati i costi del personale atipico: se nei costi per servizi oppure nelle spese per il personale</t>
  </si>
  <si>
    <t>spese per il personale</t>
  </si>
  <si>
    <t>Dipendenti stagionali (numero)</t>
  </si>
  <si>
    <t>Dipendenti a tempo parziale (numero)</t>
  </si>
  <si>
    <t>(*) Questo codice e i  precedenti devono comprendere la media dei dipendenti stagionali e a tempo parziale.</t>
  </si>
  <si>
    <t>Ore retribuite per il totale dei dipendenti</t>
  </si>
  <si>
    <t>Ordinarie</t>
  </si>
  <si>
    <t>Straordinarie</t>
  </si>
  <si>
    <t>Totale</t>
  </si>
  <si>
    <t>PERSONALE CON RAPPORTO DI LAVORO 'ATIPICO'</t>
  </si>
  <si>
    <t>Tipologia di prestazione di lavoro</t>
  </si>
  <si>
    <t>Personale impiegato (numero)</t>
  </si>
  <si>
    <t>Numero ore lavorate (migliaia)</t>
  </si>
  <si>
    <t>Costi per il personale 'atipico' impiegato                        (migliaia di euro)</t>
  </si>
  <si>
    <t>Totale uomini                       e donne</t>
  </si>
  <si>
    <t>di cui                                 donne</t>
  </si>
  <si>
    <t xml:space="preserve">Somministrazione di lavoro (interinale o staff leasing) </t>
  </si>
  <si>
    <t xml:space="preserve">Lavori a progetto </t>
  </si>
  <si>
    <t>Altre tipologie a titolo oneroso</t>
  </si>
  <si>
    <r>
      <t>TOTALE ORE RETRIBUITE (</t>
    </r>
    <r>
      <rPr>
        <b/>
        <sz val="8"/>
        <rFont val="Arial"/>
        <family val="2"/>
      </rPr>
      <t>MIGLIAIA</t>
    </r>
    <r>
      <rPr>
        <sz val="8"/>
        <rFont val="Arial"/>
        <family val="2"/>
      </rPr>
      <t>)</t>
    </r>
  </si>
  <si>
    <r>
      <t>CASSA INTEGRAZIONE GUADAGNI (C.I.G.) - ORE UTILIZZATE NELL'ANNO (</t>
    </r>
    <r>
      <rPr>
        <b/>
        <sz val="8"/>
        <rFont val="Arial"/>
        <family val="2"/>
      </rPr>
      <t>MIGLIAIA</t>
    </r>
    <r>
      <rPr>
        <sz val="8"/>
        <rFont val="Arial"/>
        <family val="2"/>
      </rPr>
      <t>)</t>
    </r>
  </si>
  <si>
    <t>SEZ. 4 COSTI PER IL PERSONALE</t>
  </si>
  <si>
    <t>Migliaia di euro</t>
  </si>
  <si>
    <t>COSTI PER DIRIGENTI, QUADRI E IMPIEGATI</t>
  </si>
  <si>
    <t>di cui donne</t>
  </si>
  <si>
    <t>Stipendi, straordinari, premi, ecc.</t>
  </si>
  <si>
    <t>Oneri sociali</t>
  </si>
  <si>
    <t>Quote accantonate per trattamento di fine rapporto, trattamento di quiescenza e simili</t>
  </si>
  <si>
    <t>Salari, straordinari, premi, ecc.</t>
  </si>
  <si>
    <t xml:space="preserve">Oneri sociali </t>
  </si>
  <si>
    <t>ALTRI COSTI</t>
  </si>
  <si>
    <t>TOTALE</t>
  </si>
  <si>
    <t>INDENNITA' DI FINE RAPPORTO DI LAVORO PAGATE NELL'ANNO</t>
  </si>
  <si>
    <t>Tipo di beni</t>
  </si>
  <si>
    <t>di cui usati</t>
  </si>
  <si>
    <t xml:space="preserve">    Terreni e fabbricati</t>
  </si>
  <si>
    <t>x</t>
  </si>
  <si>
    <t>Terreni</t>
  </si>
  <si>
    <t>Fabbricati strumentali</t>
  </si>
  <si>
    <t>Fabbricati non strumentali</t>
  </si>
  <si>
    <t xml:space="preserve">    Impianti e macchinari</t>
  </si>
  <si>
    <t>di cui mezzi di trasporto strumentali</t>
  </si>
  <si>
    <t xml:space="preserve">    Attrezzature industriali e commerciali </t>
  </si>
  <si>
    <t xml:space="preserve">    Altri beni</t>
  </si>
  <si>
    <t xml:space="preserve">di cui attrezzature per trattamento </t>
  </si>
  <si>
    <t>e trasmissione dati</t>
  </si>
  <si>
    <t>di cui mobili e altre attrezzature</t>
  </si>
  <si>
    <t>di cui mezzi di trasporto</t>
  </si>
  <si>
    <t>di cui beni di valore</t>
  </si>
  <si>
    <t xml:space="preserve">    Immobilizzazioni in corso e acconti</t>
  </si>
  <si>
    <t xml:space="preserve">   Diritti di brevetto industriale</t>
  </si>
  <si>
    <t xml:space="preserve">   Diritti di utilizzazione delle opere dell'ingegno</t>
  </si>
  <si>
    <t xml:space="preserve">   (originali, artistici, letterari, ecc.)</t>
  </si>
  <si>
    <t xml:space="preserve">   Concessioni, licenze e marchi (escluso software)</t>
  </si>
  <si>
    <t xml:space="preserve">   Software </t>
  </si>
  <si>
    <t xml:space="preserve">   Altre immobilizzazioni immateriali</t>
  </si>
  <si>
    <t>TOTALE (A + B)</t>
  </si>
  <si>
    <t>SEZ. 6 ALTRI DATI</t>
  </si>
  <si>
    <t>D</t>
  </si>
  <si>
    <t>I</t>
  </si>
  <si>
    <t>Spese per lavori dati in subappalto</t>
  </si>
  <si>
    <t>Imposte dirette pagate nell'esercizio</t>
  </si>
  <si>
    <t>Investimenti a carattere sociale</t>
  </si>
  <si>
    <t>Fatturato contratti in subappalto</t>
  </si>
  <si>
    <t>Fatturato per l'edilizia</t>
  </si>
  <si>
    <t>Fatturato per l'ingegneria civile</t>
  </si>
  <si>
    <t>SEZ. 7 DATI REGIONALI (valori in migliaia di euro): deve essere compilata soltanto dalle imprese operanti in più regioni (*)</t>
  </si>
  <si>
    <t>Regioni e                                                                                            Provincie autonome</t>
  </si>
  <si>
    <t>Ris.                           Istat</t>
  </si>
  <si>
    <t>Dipendenti                                 (media annua)</t>
  </si>
  <si>
    <t>Costi per il personale</t>
  </si>
  <si>
    <t>Ricavi</t>
  </si>
  <si>
    <t>Immobilizzazioni materiali      acquisite nell'esercizio                                         (totale A Sez. 5)</t>
  </si>
  <si>
    <t>Ris.      Istat</t>
  </si>
  <si>
    <t>PIEMONTE</t>
  </si>
  <si>
    <t>VALLE D'AOSTA</t>
  </si>
  <si>
    <t>LOMBARDIA</t>
  </si>
  <si>
    <t>BOLZANO</t>
  </si>
  <si>
    <t>TRENTO</t>
  </si>
  <si>
    <t>VENETO</t>
  </si>
  <si>
    <t>di cui costi di ricerca e sviluppo</t>
  </si>
  <si>
    <t>di cui diritti di brevetto industriale (esclusi diritti di utilizzazione delle opere dell'ingegno)</t>
  </si>
  <si>
    <t>di cui diritti di utilizzazione delle opere dell'ingegno (originali artistici, letterari, ecc.)</t>
  </si>
  <si>
    <t>di cui concessioni, licenze e marchi (escluso software)</t>
  </si>
  <si>
    <t>di cui software</t>
  </si>
  <si>
    <t>di cui pubblicità</t>
  </si>
  <si>
    <t xml:space="preserve">ACCANTONAMENTI PER STOCK OPTION </t>
  </si>
  <si>
    <t>FRIULI-VENEZIA GIULIA</t>
  </si>
  <si>
    <t>SEZ. 5 ACQUISIZIONE DI IMMOBILIZZAZIONI NELL'ESERCIZIO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</si>
  <si>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</si>
  <si>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</si>
  <si>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</si>
  <si>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</si>
  <si>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</si>
  <si>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</si>
  <si>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</si>
  <si>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</si>
  <si>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</si>
  <si>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</si>
  <si>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</si>
  <si>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</si>
  <si>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</si>
  <si>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</si>
  <si>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NON LOCALIZZATE</t>
  </si>
  <si>
    <t>ESTERO</t>
  </si>
  <si>
    <t>(*) compilare solo le regioni di interesse</t>
  </si>
  <si>
    <t>SCI.AMB</t>
  </si>
  <si>
    <t xml:space="preserve">              </t>
  </si>
  <si>
    <r>
      <t xml:space="preserve"> L'IMPRESA  </t>
    </r>
    <r>
      <rPr>
        <b/>
        <u val="single"/>
        <sz val="12"/>
        <rFont val="Arial"/>
        <family val="2"/>
      </rPr>
      <t xml:space="preserve"> </t>
    </r>
  </si>
  <si>
    <t>RISPONDERE AI QUESITI DI QUESTA SEZIONE</t>
  </si>
  <si>
    <t>RILEVAZIONE SUL SISTEMA DEI CONTI DELLE IMPRESE</t>
  </si>
  <si>
    <t>Codice</t>
  </si>
  <si>
    <t>Impresa</t>
  </si>
  <si>
    <t xml:space="preserve">      Ateco</t>
  </si>
  <si>
    <t>SEZ. 2 -  VARIABILI PATRIMONIALI</t>
  </si>
  <si>
    <t>Variazioni dei lavori in corso su ordinazione</t>
  </si>
  <si>
    <t xml:space="preserve">Variazione di materie prime, sussidiarie e di consumo </t>
  </si>
  <si>
    <t>Variazione di merci da rivendere in nome proprio senza trasformazione</t>
  </si>
  <si>
    <t>RILEVAZIONE DELLE SPESE PER LA PROTEZIONE DELL'AMBIENTE</t>
  </si>
  <si>
    <t>●</t>
  </si>
  <si>
    <t>PROSPETTO DI RILEVAZIONE</t>
  </si>
  <si>
    <t>Codici</t>
  </si>
  <si>
    <t>Attività di protezione dell'ambiente</t>
  </si>
  <si>
    <t xml:space="preserve"> Investimenti in attrezzature e impianti per l'abbattimento dell'inquinamento e in accessori speciali antinquinamento* </t>
  </si>
  <si>
    <t>Investimenti in attrezzature e impianti collegati a tecnologie più pulite ("tecnologia integrata")</t>
  </si>
  <si>
    <t>Totale spese correnti***</t>
  </si>
  <si>
    <t>di cui per servizi di protezione ambientale acquistati all'esterno</t>
  </si>
  <si>
    <t xml:space="preserve">Adattamento impianti                              </t>
  </si>
  <si>
    <t>Acquisto nuovi impianti</t>
  </si>
  <si>
    <t>Valore totale</t>
  </si>
  <si>
    <t>Maggiorazione                                 dei costi (in %)**</t>
  </si>
  <si>
    <t>Protezione dell'aria e del clima</t>
  </si>
  <si>
    <t>Gestione delle acque di scarico</t>
  </si>
  <si>
    <t>Gestione dei rifiuti</t>
  </si>
  <si>
    <t>Altre attività di protezione dell'ambiente</t>
  </si>
  <si>
    <t>di cui:</t>
  </si>
  <si>
    <t xml:space="preserve">        Protezione e recupero del suolo e delle </t>
  </si>
  <si>
    <t xml:space="preserve">        acque (di falda e superficiali)</t>
  </si>
  <si>
    <t xml:space="preserve">        Abbattimento del rumore e delle vibrazioni</t>
  </si>
  <si>
    <t xml:space="preserve">        Protezione della biodiversità e del paesaggio</t>
  </si>
  <si>
    <t xml:space="preserve">        Protezione dalle radiazioni</t>
  </si>
  <si>
    <t xml:space="preserve">        Ricerca e sviluppo</t>
  </si>
  <si>
    <t xml:space="preserve">        Gestione generale dell'ambiente e spese </t>
  </si>
  <si>
    <t xml:space="preserve">        indivisibili</t>
  </si>
  <si>
    <t>** rispetto ad un impianto alternativo con minori potenzialità di protezione dell'ambiente</t>
  </si>
  <si>
    <t>***costi di produzione per attività svolte in proprio + spese per l'acquisto di servizi di protezione dell'ambiente acquistati all'esterno</t>
  </si>
  <si>
    <t>ISTRUZIONI</t>
  </si>
  <si>
    <t xml:space="preserve"> (nel  caso  di  investimenti  che  riguardano più attività la spesa corrispondente deve essere attribuita all’attività principalmente interessata):</t>
  </si>
  <si>
    <t>❑</t>
  </si>
  <si>
    <t>Investimenti in attrezzature e impianti collegati a tecnologie più pulite ("tecnologia integrata”)</t>
  </si>
  <si>
    <t>Spese correnti per attività di protezione dell’ambiente</t>
  </si>
  <si>
    <r>
      <t xml:space="preserve">* </t>
    </r>
    <r>
      <rPr>
        <b/>
        <i/>
        <sz val="8"/>
        <rFont val="Arial"/>
        <family val="2"/>
      </rPr>
      <t>per lo più</t>
    </r>
    <r>
      <rPr>
        <i/>
        <sz val="8"/>
        <rFont val="Arial"/>
        <family val="2"/>
      </rPr>
      <t xml:space="preserve"> attrezzature di tipo end-of-pipe, o "di fine ciclo"</t>
    </r>
  </si>
  <si>
    <r>
      <t xml:space="preserve">Esempi  riferiti alle  diverse attività  di protezione  dell’ambiente </t>
    </r>
    <r>
      <rPr>
        <sz val="9"/>
        <rFont val="Arial"/>
        <family val="2"/>
      </rPr>
      <t xml:space="preserve"> </t>
    </r>
  </si>
  <si>
    <r>
      <t>Protezione dell’aria e del clima</t>
    </r>
    <r>
      <rPr>
        <sz val="9"/>
        <rFont val="Arial"/>
        <family val="2"/>
      </rPr>
      <t>.</t>
    </r>
    <r>
      <rPr>
        <sz val="9"/>
        <rFont val="Arial"/>
        <family val="2"/>
      </rPr>
      <t xml:space="preserve"> Filtri per il trattamento dei reflui gassosi; impianti e attrezzature per il miglioramento della dispersione degli inquinanti; attrezzature per il monitoraggio (portate e concentrazioni).</t>
    </r>
  </si>
  <si>
    <r>
      <t>Gestione dei rifiuti</t>
    </r>
    <r>
      <rPr>
        <sz val="9"/>
        <rFont val="Arial"/>
        <family val="2"/>
      </rPr>
      <t>.</t>
    </r>
    <r>
      <rPr>
        <sz val="9"/>
        <rFont val="Arial"/>
        <family val="2"/>
      </rPr>
      <t xml:space="preserve"> Impianti e attrezzature per: lo stoccaggio ed il trasporto dei rifiuti, il trattamento e/o il recupero dei rifiuti (incluso il compostaggio), lo smaltimento finale (ad esempio termoinceneritori).</t>
    </r>
  </si>
  <si>
    <r>
      <t>Altre attività di protezione dell’ambiente</t>
    </r>
    <r>
      <rPr>
        <sz val="9"/>
        <rFont val="Arial"/>
        <family val="2"/>
      </rPr>
      <t>.</t>
    </r>
  </si>
  <si>
    <r>
      <t>Protezione dalle radiazioni</t>
    </r>
    <r>
      <rPr>
        <sz val="9"/>
        <rFont val="Arial"/>
        <family val="2"/>
      </rPr>
      <t>. Spese connesse alla movimentazione, trasporto e trattamento dei rifiuti radioattivi.</t>
    </r>
  </si>
  <si>
    <r>
      <t xml:space="preserve">Le spese correnti comprendono i costi della produzione per attività di protezione dell'ambiente svolte in proprio e spese per servizi di protezione dell'ambiente acquistati all’esterno. 
</t>
    </r>
    <r>
      <rPr>
        <u val="single"/>
        <sz val="9"/>
        <rFont val="Arial"/>
        <family val="2"/>
      </rPr>
      <t>Esempi di spese per attività svolte in proprio</t>
    </r>
    <r>
      <rPr>
        <sz val="9"/>
        <rFont val="Arial"/>
        <family val="2"/>
      </rPr>
      <t xml:space="preserve">: 
</t>
    </r>
  </si>
  <si>
    <r>
      <t>Esempi di costi della produzione per attività svolte in proprio</t>
    </r>
    <r>
      <rPr>
        <sz val="9"/>
        <rFont val="Arial"/>
        <family val="2"/>
      </rPr>
      <t>:</t>
    </r>
  </si>
  <si>
    <r>
      <t xml:space="preserve">1 </t>
    </r>
    <r>
      <rPr>
        <sz val="8"/>
        <rFont val="Arial"/>
        <family val="2"/>
      </rPr>
      <t>Per la definizione generale e la valutazione degli investimenti si veda la Sez. 5 della Guida</t>
    </r>
  </si>
  <si>
    <t>OSSERVAZIONI E COMUNICAZIONI (Inserire nella casella sottostante eventuali osservazioni o comunicazioni)</t>
  </si>
  <si>
    <t>ISTAT/SCI</t>
  </si>
  <si>
    <t xml:space="preserve"> ISTITUTO NAZIONALE DI  STATISTICA</t>
  </si>
  <si>
    <t>Dipartimento per la produzione statistica</t>
  </si>
  <si>
    <t>e il coordinamento tecnico scientifico</t>
  </si>
  <si>
    <t>0</t>
  </si>
  <si>
    <t>1</t>
  </si>
  <si>
    <t xml:space="preserve">Direzione centrale delle </t>
  </si>
  <si>
    <t xml:space="preserve">statistiche economiche strutturali </t>
  </si>
  <si>
    <t>Servizio Statistiche Strutturali sulle Imprese-SSI/B</t>
  </si>
  <si>
    <t>Nella corrispondenza indicare sempre il codice d'impresa</t>
  </si>
  <si>
    <t>AL</t>
  </si>
  <si>
    <t xml:space="preserve">Le imprese con esercizio diverso  </t>
  </si>
  <si>
    <t>Spettabile</t>
  </si>
  <si>
    <t xml:space="preserve">dall'anno  solare, compileranno  il </t>
  </si>
  <si>
    <t xml:space="preserve">questionario facendo  riferimento </t>
  </si>
  <si>
    <t>ai risultati  della  gestione  chiusa</t>
  </si>
  <si>
    <t xml:space="preserve">CODICE IMPRESA </t>
  </si>
  <si>
    <t>Ragione sociale</t>
  </si>
  <si>
    <t xml:space="preserve">Indirizzo della sede </t>
  </si>
  <si>
    <t>amministrativa e/o principale</t>
  </si>
  <si>
    <t>Comune</t>
  </si>
  <si>
    <t>Prov.</t>
  </si>
  <si>
    <t>C.A.P.</t>
  </si>
  <si>
    <t>Codice fiscale</t>
  </si>
  <si>
    <t>Fax</t>
  </si>
  <si>
    <t>Forma giuridica</t>
  </si>
  <si>
    <t>Attività economica principale</t>
  </si>
  <si>
    <t>Altre eventuali attività</t>
  </si>
  <si>
    <t>1. Numero unità locali gestite dall'impresa (compresa quella in indirizzo) (*)</t>
  </si>
  <si>
    <t>2. Al momento della compilazione del presente modello l'impresa è (*):</t>
  </si>
  <si>
    <t>attiva=1</t>
  </si>
  <si>
    <t>inattiva=2</t>
  </si>
  <si>
    <t>cessata=3</t>
  </si>
  <si>
    <t>da quale data?(**)</t>
  </si>
  <si>
    <t>mese</t>
  </si>
  <si>
    <t>anno</t>
  </si>
  <si>
    <t>3. L'impresa, indipendentemente dalla risposta fornita al punto 2, ha in atto una delle seguenti procedure (*)?</t>
  </si>
  <si>
    <t xml:space="preserve">            Fallimento =1</t>
  </si>
  <si>
    <t>Concordato fallimentare=2</t>
  </si>
  <si>
    <t xml:space="preserve">   Liquidazione=3</t>
  </si>
  <si>
    <t xml:space="preserve">            Amm.ne straordinaria e controllata=4</t>
  </si>
  <si>
    <t xml:space="preserve">         Concordato preventivo=5</t>
  </si>
  <si>
    <t>Si=1</t>
  </si>
  <si>
    <t>No=0</t>
  </si>
  <si>
    <t>da quale data?(***)</t>
  </si>
  <si>
    <t xml:space="preserve">    (Per gruppo di imprese si intende un insieme di più imprese, giuridicamente indipendenti, </t>
  </si>
  <si>
    <t xml:space="preserve">     sottoposte al controllo di un unico vertice)</t>
  </si>
  <si>
    <t>(**) indicare nella cella azzurra il mese in cifre e le ultime due cifre dell'anno</t>
  </si>
  <si>
    <r>
      <t xml:space="preserve">         </t>
    </r>
    <r>
      <rPr>
        <b/>
        <sz val="10"/>
        <rFont val="Arial"/>
        <family val="2"/>
      </rPr>
      <t>VERIFICA DEI DATI ANAGRAFICI E STRUTTURALI DELL'IMPRESA</t>
    </r>
  </si>
  <si>
    <t xml:space="preserve">Indicare le ore impiegate per la compilazione dell'intero questionario: </t>
  </si>
  <si>
    <t xml:space="preserve">        Nominativo e recapito telefonico della persona che ha compilato il questionario:</t>
  </si>
  <si>
    <t xml:space="preserve">COGNOME </t>
  </si>
  <si>
    <t xml:space="preserve">NOME </t>
  </si>
  <si>
    <t xml:space="preserve">TELEFONO </t>
  </si>
  <si>
    <t xml:space="preserve">FAX </t>
  </si>
  <si>
    <t>E_MAIL</t>
  </si>
  <si>
    <t xml:space="preserve"> </t>
  </si>
  <si>
    <t xml:space="preserve"> Migliaia di euro</t>
  </si>
  <si>
    <t xml:space="preserve">  Migliaia di euro</t>
  </si>
  <si>
    <t>QSCI01XXX</t>
  </si>
  <si>
    <t>QSCI07X</t>
  </si>
  <si>
    <t>QSCI05X</t>
  </si>
  <si>
    <t>QSCI02XXXXXXXXXX</t>
  </si>
  <si>
    <t>QSCI20X</t>
  </si>
  <si>
    <t>QSCI11X</t>
  </si>
  <si>
    <t>Variabili patrimoniali</t>
  </si>
  <si>
    <t xml:space="preserve">      immobilizzazioni immateriali</t>
  </si>
  <si>
    <t xml:space="preserve">      immobilizzazioni materiali</t>
  </si>
  <si>
    <t>SI</t>
  </si>
  <si>
    <t>NO</t>
  </si>
  <si>
    <t xml:space="preserve">         terreni e fabbricati</t>
  </si>
  <si>
    <t xml:space="preserve">        impianti e macchinari</t>
  </si>
  <si>
    <t xml:space="preserve">          attrezzature industriali e commerciali</t>
  </si>
  <si>
    <t>E</t>
  </si>
  <si>
    <t>M</t>
  </si>
  <si>
    <t xml:space="preserve">                    - lavorazioni fatte eseguire a terzi su materie prime ad essi fornite</t>
  </si>
  <si>
    <t xml:space="preserve">                            di cui: lavorazioni fatte eseguire all'estero a terzi su materie prime ad essi fornite</t>
  </si>
  <si>
    <t xml:space="preserve">                    - altre lavorazioni industriali affidate a terzi (comprese manutenzioni ordinarie)</t>
  </si>
  <si>
    <t xml:space="preserve">                    - spese di trasporto  (se non addebitate in fattura dai fornitori di merci e servizi)</t>
  </si>
  <si>
    <t xml:space="preserve">                    - provvigioni e rimborsi spese ad agenti e rappresentanti</t>
  </si>
  <si>
    <t xml:space="preserve">                    - pubblicità e promozione</t>
  </si>
  <si>
    <t xml:space="preserve">                    - studi e ricerche</t>
  </si>
  <si>
    <t xml:space="preserve">                    - consulenze tecniche, legali, fiscali, amministrative e commerciali e revisione contabile</t>
  </si>
  <si>
    <t xml:space="preserve"> 12)– Altri servizi ……………………………….………………………………………………………..…….………</t>
  </si>
  <si>
    <t xml:space="preserve"> 11)– Marchi di fabbrica e franchising ……………………………….……………………………………………..</t>
  </si>
  <si>
    <t xml:space="preserve"> 10)– Altri servizi di consulenza commerciale ……………………………….…………………………………….</t>
  </si>
  <si>
    <t xml:space="preserve"> 9 )– Altri servizi di gestione di progetti, esclusi quelli nel campo delle costruzioni …………………………</t>
  </si>
  <si>
    <t xml:space="preserve"> 8 ) – Servizi di gestione dei processi aziendali  ……..………………….……….……………….………………</t>
  </si>
  <si>
    <t xml:space="preserve"> 7 ) – Servizi di consulenza in materia di gestione dell’approvvigionamento, amministrativa-gestionale ..</t>
  </si>
  <si>
    <t xml:space="preserve"> 6 ) – Servizi di consulenza in materia di gestione della produzione .……….………………….………………</t>
  </si>
  <si>
    <t xml:space="preserve"> 5 ) – Servizi di consulenza in materia di gestione delle risorse umane ……………….……….……………..</t>
  </si>
  <si>
    <t xml:space="preserve"> 4 ) – Servizi di consulenza in materia di gestione del marketing ………………………………………………</t>
  </si>
  <si>
    <t xml:space="preserve"> 3 ) – Servizi di consulenza in materia di gestione finanziaria (esclusa l’imposizione fiscale) …………...…</t>
  </si>
  <si>
    <t xml:space="preserve"> 2 ) – Servizi di consulenza in materia di gestione strategica ………………………………………………...…</t>
  </si>
  <si>
    <t xml:space="preserve"> 1 ) – Servizi di relazioni pubbliche e comunicazione ………………………………………….……...…….……</t>
  </si>
  <si>
    <t>Imprese che operano nelle attività economiche:   702</t>
  </si>
  <si>
    <t xml:space="preserve">  7 ) – Altri servizi ………………………………………………………………..………………..…………………..</t>
  </si>
  <si>
    <t xml:space="preserve">  6 ) – Servizi in materia di insolvenza e di amministrazione controllata …..……………………….…………</t>
  </si>
  <si>
    <t xml:space="preserve">  5 ) – Servizi di consulenza in materia fiscale ……………………………………………………………………</t>
  </si>
  <si>
    <t xml:space="preserve">  4 ) – Altri servizi di contabilità  ………………………………………………………………………………….…</t>
  </si>
  <si>
    <t xml:space="preserve">  3 ) – Servizi di contabilità: gestione della contabilità del personale (libri paga) ……………………………</t>
  </si>
  <si>
    <t xml:space="preserve">  2 ) – Servizi di contabilità:revisione dei conti, stesura rendiconti finanziari, tenuta dei libri contabili ……</t>
  </si>
  <si>
    <t xml:space="preserve">  1 ) – Servizi di revisione finanziaria  ……………...………………………………………………………..….….</t>
  </si>
  <si>
    <t>Imprese che operano nelle attività economiche:   692</t>
  </si>
  <si>
    <t xml:space="preserve">  10)– Altri servizi ……………………………….………………………………………………………..…….…...…</t>
  </si>
  <si>
    <t xml:space="preserve">  9 ) – Altri servizi legali  …………………………………………………………………………..…………..….…..</t>
  </si>
  <si>
    <t xml:space="preserve">  8 ) – Servizi legali in materia di vendite all’asta pubbliche …………………………………………………….</t>
  </si>
  <si>
    <t xml:space="preserve">  7 ) – Servizi di arbitrato e conciliazione ………………………………………………………………..…………</t>
  </si>
  <si>
    <t xml:space="preserve">  6 ) – Servizi notarili  …………………..……………………….…………………………………………….……....</t>
  </si>
  <si>
    <t xml:space="preserve">  5 ) – Servizi degli studi legali e notarili in materia di brevetti,diritti d’autore,altri diritti di proprietà intellett.</t>
  </si>
  <si>
    <t xml:space="preserve">  4 ) – Servizi di consulenza e rappresentanza legale in procedimenti giudiziari in materia civile …………</t>
  </si>
  <si>
    <t xml:space="preserve">  3 ) – Servizi di consulenza e rappresentanza legale in procedimenti giudiziari nel campo del lavoro……</t>
  </si>
  <si>
    <t xml:space="preserve">  2 ) – Servizi di consulenza e rappresent. legale in procedim. giudiziari in campo societario-commerc. ..</t>
  </si>
  <si>
    <t xml:space="preserve">  1 ) – Servizi di consulenza e rappresentanza legale nel campo del diritto penale ……………...…….……</t>
  </si>
  <si>
    <t>Imprese che operano nelle attività economiche:   691</t>
  </si>
  <si>
    <t xml:space="preserve">  11)– Altri servizi  ……………………………………………………………………………………………………..</t>
  </si>
  <si>
    <t xml:space="preserve">  10)– Altri servizi di messa a disposizione di risorse umane  ………………………………………………….</t>
  </si>
  <si>
    <t xml:space="preserve">  9 ) – Servizi agenzie lavoro interinale: messa a disposizione di altro personale ………………………...…</t>
  </si>
  <si>
    <t xml:space="preserve">  8 ) – Servizi agenzie lavoro interinale: messa a disposizione di personale medico  ………………………</t>
  </si>
  <si>
    <t xml:space="preserve">  7 ) – Servizi agenzie lavoro interinale: messa a disposizione personale dei settori alberghiero e ristoraz.</t>
  </si>
  <si>
    <t xml:space="preserve">  6 ) – Servizi agenzie lavoro interinale: messa a disposiz. operatori dei trasporti,magazz.,logistica,indust.</t>
  </si>
  <si>
    <t xml:space="preserve">  5 ) – Servizi agenzie lavoro interinale: messa a disposizione di operatori del settore commerciale ….....</t>
  </si>
  <si>
    <t xml:space="preserve">  4 ) – Servizi agenzie lavoro interinale: messa a disposizione di altro personale di ufficio ……...…………</t>
  </si>
  <si>
    <t xml:space="preserve">  3 ) – Servizi agenzie lavoro interinale: messa a disposizione personale nei campi informatico e telecom.</t>
  </si>
  <si>
    <t xml:space="preserve">  1 ) – Servizi forniti da uffici e agenzie di collocamento: ricerca di personale dirigente ……….………..……</t>
  </si>
  <si>
    <t xml:space="preserve">  10)– Altri servizi ……………………………….…………………………………………………………...…</t>
  </si>
  <si>
    <t xml:space="preserve">  9 ) – Altra vendita di spazi pubblicitari per conto terzi ……………………………………………….…..</t>
  </si>
  <si>
    <t xml:space="preserve">  8 ) – Vendita di spazi pubblicitari in occasione di manifestazioni ……………………………………..</t>
  </si>
  <si>
    <t xml:space="preserve">  7 ) – Vendita di spazi pubblicitari per conto terzi su Internet …………………………………………….</t>
  </si>
  <si>
    <t xml:space="preserve">  6 ) – Vendita di spazi pubblicitari TV/radio per conto terzi  …………………..……………………….….</t>
  </si>
  <si>
    <t xml:space="preserve">  5 ) – Vendita di spazi pubblicitari per conto terzi sulla stampa ………………………………...……….</t>
  </si>
  <si>
    <t xml:space="preserve">  4 ) – Altri servizi di pubblicità …………………………………………………………………..……………..</t>
  </si>
  <si>
    <t xml:space="preserve">  3 ) – Servizi di sviluppo di idee pubblicitarie e impostazione del messaggio pubblicitario …………</t>
  </si>
  <si>
    <t xml:space="preserve">  2 ) – Servizi di marketing e mailing diretti  …………..………………………………………………….…. </t>
  </si>
  <si>
    <t xml:space="preserve">  1 ) – Concezione e realizzazione di servizi pubblicitari (full service) ……………...…….………………</t>
  </si>
  <si>
    <t xml:space="preserve">  14)– Altri servizi…………………………….…………………………...………..……...………………….....……</t>
  </si>
  <si>
    <t xml:space="preserve">  13)– Servizi di rivendita di software  e hardware non prodotti dall’impresa ………...…...…………...……</t>
  </si>
  <si>
    <t xml:space="preserve">  12)– Servizi di riparazione di elaboratori elettronici e di unità periferiche ………….….……………..……</t>
  </si>
  <si>
    <t xml:space="preserve">  11)– Contenuto di portali web ………………………………….……………………….….……………………</t>
  </si>
  <si>
    <r>
      <t xml:space="preserve">  10)– Elaboraz.dell’informazione,hosting e servizi connessi</t>
    </r>
    <r>
      <rPr>
        <sz val="8"/>
        <rFont val="Arial"/>
        <family val="2"/>
      </rPr>
      <t>(audio-video in streaming,spazi pubblic.internet)</t>
    </r>
  </si>
  <si>
    <r>
      <t xml:space="preserve">  9 ) – Altri servizi connessi a tecnologie dell’informazione e informatiche </t>
    </r>
    <r>
      <rPr>
        <sz val="8"/>
        <rFont val="Arial"/>
        <family val="2"/>
      </rPr>
      <t>(instal.elaboratori e periferiche)</t>
    </r>
    <r>
      <rPr>
        <sz val="9"/>
        <rFont val="Arial"/>
        <family val="2"/>
      </rPr>
      <t xml:space="preserve"> .</t>
    </r>
  </si>
  <si>
    <t xml:space="preserve">  8 ) – Servizi di gestione di attrezzature informatiche (reti, sistemi informatici) ….…..……..……..……….</t>
  </si>
  <si>
    <r>
      <t xml:space="preserve">  7 ) – Servizi di consulenza sul computer </t>
    </r>
    <r>
      <rPr>
        <sz val="8"/>
        <rFont val="Arial"/>
        <family val="2"/>
      </rPr>
      <t>(in materia di sistemi informatici, programmi, assistenza tecnica)</t>
    </r>
    <r>
      <rPr>
        <sz val="9"/>
        <rFont val="Arial"/>
        <family val="2"/>
      </rPr>
      <t xml:space="preserve"> ….</t>
    </r>
  </si>
  <si>
    <t xml:space="preserve">  6 ) – Servizi di programmazione informatica (progettazione e sviluppo di TI, originali di sotware) ……</t>
  </si>
  <si>
    <t xml:space="preserve">  5 ) – Servizi di concessione di licenze per l’utilizzo di software ……………………...…………………...…</t>
  </si>
  <si>
    <t xml:space="preserve">  4 ) – Download (scarico) software e software on line ……………………………………….….……………</t>
  </si>
  <si>
    <t xml:space="preserve">  3 ) – Software per sistemi ed applicativi, pronti per l’uso ………………………………….….……………. </t>
  </si>
  <si>
    <t xml:space="preserve">  2 ) – Servizi di edizione di altri software (esclusi gioche per computer) ……………………..……………</t>
  </si>
  <si>
    <t xml:space="preserve">  1 ) – Servizi di edizione di giochi per computer ……………...…….………………...………..………………</t>
  </si>
  <si>
    <r>
      <t xml:space="preserve">          </t>
    </r>
    <r>
      <rPr>
        <i/>
        <sz val="10"/>
        <rFont val="Arial"/>
        <family val="2"/>
      </rPr>
      <t>raggruppamenti indicati ai punti A-F, quello relativo all'attività economica principale esercitata dall'impresa)</t>
    </r>
  </si>
  <si>
    <t xml:space="preserve">  Altre attività di fornitura e gestione delle risorse umane.</t>
  </si>
  <si>
    <t xml:space="preserve">  Pubbliche relazioni e comunicazione </t>
  </si>
  <si>
    <t xml:space="preserve">  Portali web.  </t>
  </si>
  <si>
    <t xml:space="preserve">  Consulenza imprenditoriale e altra consulenza amministrativo gestionale e pianificazione aziendale.</t>
  </si>
  <si>
    <t xml:space="preserve">  Attività dei consulenti del lavoro.</t>
  </si>
  <si>
    <t xml:space="preserve">  Attività delle società di revisione e certificazione di bilanci </t>
  </si>
  <si>
    <t xml:space="preserve">  Attività degli studi commerciali, tributari e revisione contabile </t>
  </si>
  <si>
    <t xml:space="preserve">  Attività degli studi notarili.</t>
  </si>
  <si>
    <t xml:space="preserve">  Attività degli studi legali </t>
  </si>
  <si>
    <t>SCEGLIERE L'ATTIVITA' PRINCIPALE DALL'ELENCO =&gt;</t>
  </si>
  <si>
    <t>RILEVAZIONE SUL SISTEMA DEI CONTI DELLE IMPRESE - ANNO 2014</t>
  </si>
  <si>
    <t>4. L'impresa, nel corso del 2014, è stata interessata da operazioni di fusione, scorporo, incorporazione? (*)</t>
  </si>
  <si>
    <t>5. L'impresa fa parte di un gruppo di imprese (al 31/12/2014)? (*)</t>
  </si>
  <si>
    <t>(*) apporre nella cella azzurra il numero corrispondente alla situazione dell'impresa nell'anno 2014</t>
  </si>
  <si>
    <t>anteriormente al  1° giugno  2015</t>
  </si>
  <si>
    <t>ANNO 2014</t>
  </si>
  <si>
    <t xml:space="preserve">Questo modello di rilevazione è predisposto per le imprese che hanno effettuato, nell’anno di esercizio 2014, spese per la protezione dell’ambiente, ossia, spese per attività e azioni di prevenzione dei fenomeni di inquinamento e degrado ambientale, nonché di ripristino della qualità dell’ambiente. Sono invece escluse le spese sostenute per limitare l’utilizzo di risorse naturali (ad esempio il risparmio energetico); come anche le spese per attività che, pur esercitando un impatto favorevole sull’ambiente, sono effettuate per perseguire altri scopi principali, quali ad esempio igiene e sicurezza dell’ambiente di lavoro. 
I dati raccolti serviranno per la costruzione di indicatori di contabilità ambientale a livello nazionale e per migliorare la confrontabilità delle informazioni a livello europeo. </t>
  </si>
  <si>
    <t xml:space="preserve">Il presente questionario costituisce parte integrante del questionario d'impresa (ISTAT SCI) e deve essere restituito compilato unitamente ad esso. Si prega di indicare i valori nella medesima unità di misura utilizzata per il questionario SCI (migliaia di Euro). Il modello deve essere restituito anche se non compilato; il modello deve essere restituito in bianco solo se l'impresa non ha sostenuto nell'anno di esercizio 2014 spese per la protezione dell'ambiente.   </t>
  </si>
  <si>
    <t>L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</si>
</sst>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_ ;\-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#,##0_ ;\-#,##0\ "/>
    <numFmt numFmtId="190" formatCode="[$-410]dddd\ d\ mmmm\ yyyy"/>
    <numFmt numFmtId="191" formatCode="yy"/>
    <numFmt numFmtId="192" formatCode="h\.mm\.ss"/>
    <numFmt numFmtId="193" formatCode="00"/>
    <numFmt numFmtId="194" formatCode="0000"/>
    <numFmt numFmtId="195" formatCode="00000"/>
    <numFmt numFmtId="196" formatCode="[&lt;=9999999]####\-####;\(0###\)\ ####\-####"/>
    <numFmt numFmtId="197" formatCode="###0"/>
    <numFmt numFmtId="198" formatCode="0###"/>
    <numFmt numFmtId="199" formatCode="############"/>
    <numFmt numFmtId="200" formatCode="0#########"/>
    <numFmt numFmtId="201" formatCode="\X"/>
    <numFmt numFmtId="202" formatCode="#"/>
    <numFmt numFmtId="203" formatCode="0.0"/>
    <numFmt numFmtId="204" formatCode="&quot;£&quot;#,##0;\-&quot;£&quot;#,##0"/>
    <numFmt numFmtId="205" formatCode="&quot;£&quot;#,##0;[Red]\-&quot;£&quot;#,##0"/>
    <numFmt numFmtId="206" formatCode="&quot;£&quot;#,##0.00;\-&quot;£&quot;#,##0.00"/>
    <numFmt numFmtId="207" formatCode="&quot;£&quot;#,##0.00;[Red]\-&quot;£&quot;#,##0.00"/>
    <numFmt numFmtId="208" formatCode="_-&quot;£&quot;* #,##0_-;\-&quot;£&quot;* #,##0_-;_-&quot;£&quot;* &quot;-&quot;_-;_-@_-"/>
    <numFmt numFmtId="209" formatCode="_-&quot;£&quot;* #,##0.00_-;\-&quot;£&quot;* #,##0.00_-;_-&quot;£&quot;* &quot;-&quot;??_-;_-@_-"/>
    <numFmt numFmtId="210" formatCode="dd/mm/yy;@"/>
    <numFmt numFmtId="211" formatCode="dd/mm/yy"/>
  </numFmts>
  <fonts count="104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9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sz val="8"/>
      <color indexed="50"/>
      <name val="Arial"/>
      <family val="2"/>
    </font>
    <font>
      <b/>
      <sz val="8"/>
      <color indexed="50"/>
      <name val="Arial"/>
      <family val="2"/>
    </font>
    <font>
      <b/>
      <sz val="8"/>
      <color indexed="8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b/>
      <sz val="9"/>
      <color indexed="9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0"/>
      <color indexed="10"/>
      <name val="Arial"/>
      <family val="2"/>
    </font>
    <font>
      <sz val="8.5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8"/>
      <name val="Haettenschweiler"/>
      <family val="2"/>
    </font>
    <font>
      <sz val="26"/>
      <color indexed="8"/>
      <name val="Arial Unicode MS"/>
      <family val="2"/>
    </font>
    <font>
      <b/>
      <vertAlign val="superscript"/>
      <sz val="9"/>
      <name val="Arial"/>
      <family val="2"/>
    </font>
    <font>
      <u val="single"/>
      <sz val="9"/>
      <name val="Arial"/>
      <family val="2"/>
    </font>
    <font>
      <sz val="9"/>
      <name val="Haettenschweiler"/>
      <family val="2"/>
    </font>
    <font>
      <vertAlign val="superscript"/>
      <sz val="8"/>
      <name val="Arial"/>
      <family val="2"/>
    </font>
    <font>
      <i/>
      <sz val="8"/>
      <color indexed="8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8"/>
      <color indexed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i/>
      <sz val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u val="single"/>
      <sz val="12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Arial"/>
      <family val="0"/>
    </font>
    <font>
      <sz val="8"/>
      <color indexed="21"/>
      <name val="Arial"/>
      <family val="2"/>
    </font>
    <font>
      <sz val="12"/>
      <name val="Times New Roman"/>
      <family val="1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i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>
        <color indexed="22"/>
      </top>
      <bottom style="hair"/>
    </border>
    <border>
      <left style="thin"/>
      <right style="thin"/>
      <top>
        <color indexed="63"/>
      </top>
      <bottom style="hair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>
        <color indexed="10"/>
      </right>
      <top style="thin"/>
      <bottom style="thin"/>
    </border>
    <border>
      <left>
        <color indexed="63"/>
      </left>
      <right style="thick">
        <color indexed="10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ashed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n"/>
      <right>
        <color indexed="63"/>
      </right>
      <top style="medium">
        <color indexed="10"/>
      </top>
      <bottom style="thin"/>
    </border>
    <border>
      <left>
        <color indexed="63"/>
      </left>
      <right style="thin"/>
      <top style="medium">
        <color indexed="10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/>
      <right/>
      <top/>
      <bottom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0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9" fillId="19" borderId="1" applyNumberFormat="0" applyAlignment="0" applyProtection="0"/>
    <xf numFmtId="0" fontId="90" fillId="0" borderId="2" applyNumberFormat="0" applyFill="0" applyAlignment="0" applyProtection="0"/>
    <xf numFmtId="0" fontId="91" fillId="20" borderId="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9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3" fillId="28" borderId="0" applyNumberFormat="0" applyBorder="0" applyAlignment="0" applyProtection="0"/>
    <xf numFmtId="0" fontId="0" fillId="29" borderId="4" applyNumberFormat="0" applyFont="0" applyAlignment="0" applyProtection="0"/>
    <xf numFmtId="0" fontId="94" fillId="19" borderId="5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30" borderId="0" applyNumberFormat="0" applyBorder="0" applyAlignment="0" applyProtection="0"/>
    <xf numFmtId="0" fontId="10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ill="1" applyAlignment="1" applyProtection="1">
      <alignment horizontal="left" vertical="center"/>
      <protection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32" borderId="10" xfId="0" applyFill="1" applyBorder="1" applyAlignment="1" applyProtection="1">
      <alignment horizontal="left" vertical="center"/>
      <protection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/>
    </xf>
    <xf numFmtId="0" fontId="0" fillId="33" borderId="13" xfId="0" applyFill="1" applyBorder="1" applyAlignment="1" applyProtection="1">
      <alignment vertical="center"/>
      <protection/>
    </xf>
    <xf numFmtId="0" fontId="0" fillId="34" borderId="14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1" fontId="4" fillId="0" borderId="15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0" fontId="13" fillId="35" borderId="0" xfId="0" applyFont="1" applyFill="1" applyBorder="1" applyAlignment="1">
      <alignment vertical="center"/>
    </xf>
    <xf numFmtId="0" fontId="13" fillId="35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14" fillId="36" borderId="0" xfId="0" applyFont="1" applyFill="1" applyAlignment="1">
      <alignment vertical="center"/>
    </xf>
    <xf numFmtId="0" fontId="9" fillId="36" borderId="0" xfId="0" applyFont="1" applyFill="1" applyAlignment="1">
      <alignment vertical="center"/>
    </xf>
    <xf numFmtId="0" fontId="9" fillId="36" borderId="0" xfId="0" applyFont="1" applyFill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3" fillId="36" borderId="0" xfId="0" applyFont="1" applyFill="1" applyAlignment="1">
      <alignment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36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41" fontId="4" fillId="0" borderId="15" xfId="47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41" fontId="5" fillId="0" borderId="0" xfId="47" applyFont="1" applyAlignment="1">
      <alignment/>
    </xf>
    <xf numFmtId="0" fontId="3" fillId="33" borderId="0" xfId="0" applyFont="1" applyFill="1" applyAlignment="1">
      <alignment horizontal="center"/>
    </xf>
    <xf numFmtId="41" fontId="5" fillId="0" borderId="0" xfId="47" applyFont="1" applyBorder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36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5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12" fillId="37" borderId="0" xfId="0" applyFont="1" applyFill="1" applyBorder="1" applyAlignment="1">
      <alignment vertical="center"/>
    </xf>
    <xf numFmtId="0" fontId="16" fillId="37" borderId="0" xfId="0" applyFont="1" applyFill="1" applyBorder="1" applyAlignment="1">
      <alignment vertical="center"/>
    </xf>
    <xf numFmtId="41" fontId="13" fillId="37" borderId="0" xfId="47" applyFont="1" applyFill="1" applyBorder="1" applyAlignment="1">
      <alignment vertical="center"/>
    </xf>
    <xf numFmtId="41" fontId="4" fillId="37" borderId="0" xfId="47" applyFont="1" applyFill="1" applyBorder="1" applyAlignment="1">
      <alignment vertical="center"/>
    </xf>
    <xf numFmtId="0" fontId="17" fillId="37" borderId="0" xfId="0" applyFont="1" applyFill="1" applyAlignment="1">
      <alignment horizontal="center" vertical="center" wrapText="1"/>
    </xf>
    <xf numFmtId="0" fontId="0" fillId="37" borderId="0" xfId="0" applyFont="1" applyFill="1" applyBorder="1" applyAlignment="1">
      <alignment vertical="center"/>
    </xf>
    <xf numFmtId="0" fontId="0" fillId="37" borderId="0" xfId="0" applyFont="1" applyFill="1" applyAlignment="1">
      <alignment vertical="center"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41" fontId="20" fillId="0" borderId="0" xfId="47" applyFont="1" applyFill="1" applyBorder="1" applyAlignment="1">
      <alignment vertical="center"/>
    </xf>
    <xf numFmtId="41" fontId="5" fillId="0" borderId="0" xfId="47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5" fillId="4" borderId="0" xfId="0" applyFont="1" applyFill="1" applyAlignment="1">
      <alignment horizontal="center"/>
    </xf>
    <xf numFmtId="41" fontId="10" fillId="0" borderId="0" xfId="47" applyFont="1" applyFill="1" applyBorder="1" applyAlignment="1">
      <alignment horizontal="center" wrapText="1"/>
    </xf>
    <xf numFmtId="0" fontId="14" fillId="4" borderId="0" xfId="0" applyFont="1" applyFill="1" applyAlignment="1">
      <alignment/>
    </xf>
    <xf numFmtId="0" fontId="9" fillId="4" borderId="0" xfId="0" applyFont="1" applyFill="1" applyAlignment="1">
      <alignment/>
    </xf>
    <xf numFmtId="41" fontId="14" fillId="4" borderId="0" xfId="47" applyFont="1" applyFill="1" applyAlignment="1">
      <alignment/>
    </xf>
    <xf numFmtId="0" fontId="9" fillId="4" borderId="0" xfId="0" applyFont="1" applyFill="1" applyBorder="1" applyAlignment="1">
      <alignment/>
    </xf>
    <xf numFmtId="41" fontId="14" fillId="0" borderId="0" xfId="47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3" fillId="4" borderId="0" xfId="0" applyFont="1" applyFill="1" applyAlignment="1">
      <alignment/>
    </xf>
    <xf numFmtId="41" fontId="5" fillId="4" borderId="0" xfId="47" applyFont="1" applyFill="1" applyAlignment="1">
      <alignment/>
    </xf>
    <xf numFmtId="0" fontId="5" fillId="4" borderId="0" xfId="0" applyFont="1" applyFill="1" applyBorder="1" applyAlignment="1">
      <alignment/>
    </xf>
    <xf numFmtId="41" fontId="5" fillId="0" borderId="0" xfId="47" applyFont="1" applyBorder="1" applyAlignment="1">
      <alignment horizontal="center"/>
    </xf>
    <xf numFmtId="41" fontId="5" fillId="4" borderId="0" xfId="47" applyFont="1" applyFill="1" applyBorder="1" applyAlignment="1">
      <alignment horizontal="center"/>
    </xf>
    <xf numFmtId="0" fontId="3" fillId="4" borderId="0" xfId="0" applyFont="1" applyFill="1" applyBorder="1" applyAlignment="1">
      <alignment/>
    </xf>
    <xf numFmtId="41" fontId="5" fillId="4" borderId="0" xfId="47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22" fillId="4" borderId="0" xfId="0" applyFont="1" applyFill="1" applyAlignment="1">
      <alignment/>
    </xf>
    <xf numFmtId="41" fontId="23" fillId="4" borderId="0" xfId="47" applyFont="1" applyFill="1" applyBorder="1" applyAlignment="1">
      <alignment/>
    </xf>
    <xf numFmtId="0" fontId="22" fillId="4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41" fontId="4" fillId="4" borderId="0" xfId="47" applyFont="1" applyFill="1" applyBorder="1" applyAlignment="1">
      <alignment/>
    </xf>
    <xf numFmtId="184" fontId="3" fillId="0" borderId="0" xfId="47" applyNumberFormat="1" applyFont="1" applyBorder="1" applyAlignment="1">
      <alignment horizontal="center"/>
    </xf>
    <xf numFmtId="0" fontId="15" fillId="4" borderId="0" xfId="0" applyFont="1" applyFill="1" applyAlignment="1">
      <alignment/>
    </xf>
    <xf numFmtId="41" fontId="24" fillId="4" borderId="0" xfId="47" applyFont="1" applyFill="1" applyBorder="1" applyAlignment="1">
      <alignment/>
    </xf>
    <xf numFmtId="0" fontId="15" fillId="4" borderId="0" xfId="0" applyFont="1" applyFill="1" applyBorder="1" applyAlignment="1">
      <alignment/>
    </xf>
    <xf numFmtId="41" fontId="24" fillId="0" borderId="0" xfId="47" applyFont="1" applyBorder="1" applyAlignment="1">
      <alignment horizontal="center"/>
    </xf>
    <xf numFmtId="0" fontId="15" fillId="0" borderId="0" xfId="0" applyFont="1" applyBorder="1" applyAlignment="1">
      <alignment/>
    </xf>
    <xf numFmtId="184" fontId="15" fillId="0" borderId="0" xfId="47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0" xfId="0" applyFont="1" applyFill="1" applyAlignment="1" quotePrefix="1">
      <alignment/>
    </xf>
    <xf numFmtId="0" fontId="11" fillId="0" borderId="0" xfId="0" applyFont="1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9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3" fillId="0" borderId="0" xfId="0" applyNumberFormat="1" applyFont="1" applyFill="1" applyAlignment="1">
      <alignment vertical="center"/>
    </xf>
    <xf numFmtId="0" fontId="15" fillId="0" borderId="0" xfId="0" applyNumberFormat="1" applyFont="1" applyAlignment="1">
      <alignment/>
    </xf>
    <xf numFmtId="0" fontId="12" fillId="38" borderId="0" xfId="0" applyFont="1" applyFill="1" applyAlignment="1">
      <alignment vertical="center"/>
    </xf>
    <xf numFmtId="0" fontId="16" fillId="38" borderId="0" xfId="0" applyFont="1" applyFill="1" applyAlignment="1">
      <alignment vertical="center"/>
    </xf>
    <xf numFmtId="0" fontId="13" fillId="38" borderId="0" xfId="0" applyFont="1" applyFill="1" applyAlignment="1">
      <alignment vertical="center"/>
    </xf>
    <xf numFmtId="0" fontId="16" fillId="38" borderId="0" xfId="0" applyFont="1" applyFill="1" applyAlignment="1">
      <alignment horizontal="center" vertical="center"/>
    </xf>
    <xf numFmtId="0" fontId="3" fillId="39" borderId="0" xfId="0" applyFont="1" applyFill="1" applyAlignment="1">
      <alignment/>
    </xf>
    <xf numFmtId="0" fontId="3" fillId="39" borderId="20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39" borderId="24" xfId="0" applyFont="1" applyFill="1" applyBorder="1" applyAlignment="1">
      <alignment/>
    </xf>
    <xf numFmtId="0" fontId="5" fillId="39" borderId="24" xfId="0" applyFont="1" applyFill="1" applyBorder="1" applyAlignment="1">
      <alignment/>
    </xf>
    <xf numFmtId="41" fontId="4" fillId="0" borderId="15" xfId="0" applyNumberFormat="1" applyFont="1" applyBorder="1" applyAlignment="1" applyProtection="1">
      <alignment horizontal="right" vertical="center"/>
      <protection/>
    </xf>
    <xf numFmtId="3" fontId="3" fillId="0" borderId="22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49" fontId="3" fillId="0" borderId="19" xfId="0" applyNumberFormat="1" applyFont="1" applyFill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2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41" fontId="4" fillId="0" borderId="28" xfId="0" applyNumberFormat="1" applyFont="1" applyBorder="1" applyAlignment="1" applyProtection="1">
      <alignment horizontal="right"/>
      <protection locked="0"/>
    </xf>
    <xf numFmtId="0" fontId="13" fillId="38" borderId="0" xfId="0" applyFont="1" applyFill="1" applyAlignment="1">
      <alignment horizontal="center" vertical="center"/>
    </xf>
    <xf numFmtId="0" fontId="3" fillId="39" borderId="29" xfId="0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0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9" fillId="40" borderId="0" xfId="0" applyFont="1" applyFill="1" applyAlignment="1">
      <alignment/>
    </xf>
    <xf numFmtId="0" fontId="25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3" fillId="40" borderId="0" xfId="0" applyFont="1" applyFill="1" applyAlignment="1">
      <alignment/>
    </xf>
    <xf numFmtId="0" fontId="19" fillId="0" borderId="0" xfId="0" applyFont="1" applyFill="1" applyAlignment="1">
      <alignment/>
    </xf>
    <xf numFmtId="0" fontId="5" fillId="0" borderId="34" xfId="0" applyFont="1" applyBorder="1" applyAlignment="1">
      <alignment/>
    </xf>
    <xf numFmtId="0" fontId="9" fillId="0" borderId="0" xfId="0" applyFont="1" applyFill="1" applyAlignment="1">
      <alignment/>
    </xf>
    <xf numFmtId="0" fontId="14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18" fillId="38" borderId="0" xfId="0" applyFont="1" applyFill="1" applyAlignment="1">
      <alignment vertical="center"/>
    </xf>
    <xf numFmtId="0" fontId="27" fillId="38" borderId="0" xfId="0" applyFont="1" applyFill="1" applyAlignment="1">
      <alignment vertical="center"/>
    </xf>
    <xf numFmtId="0" fontId="27" fillId="38" borderId="0" xfId="0" applyFont="1" applyFill="1" applyAlignment="1">
      <alignment horizontal="center" vertical="center"/>
    </xf>
    <xf numFmtId="0" fontId="3" fillId="41" borderId="0" xfId="0" applyFont="1" applyFill="1" applyAlignment="1">
      <alignment horizontal="left"/>
    </xf>
    <xf numFmtId="0" fontId="3" fillId="41" borderId="0" xfId="0" applyFont="1" applyFill="1" applyAlignment="1">
      <alignment/>
    </xf>
    <xf numFmtId="0" fontId="0" fillId="0" borderId="3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41" borderId="0" xfId="0" applyFont="1" applyFill="1" applyAlignment="1" quotePrefix="1">
      <alignment/>
    </xf>
    <xf numFmtId="0" fontId="0" fillId="0" borderId="38" xfId="0" applyFont="1" applyBorder="1" applyAlignment="1">
      <alignment horizontal="center"/>
    </xf>
    <xf numFmtId="0" fontId="3" fillId="41" borderId="0" xfId="0" applyFont="1" applyFill="1" applyAlignment="1">
      <alignment/>
    </xf>
    <xf numFmtId="0" fontId="5" fillId="41" borderId="0" xfId="0" applyFont="1" applyFill="1" applyAlignment="1">
      <alignment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8" fillId="34" borderId="0" xfId="0" applyFont="1" applyFill="1" applyAlignment="1">
      <alignment/>
    </xf>
    <xf numFmtId="0" fontId="29" fillId="34" borderId="0" xfId="0" applyFont="1" applyFill="1" applyAlignment="1">
      <alignment/>
    </xf>
    <xf numFmtId="0" fontId="28" fillId="34" borderId="0" xfId="0" applyFont="1" applyFill="1" applyAlignment="1">
      <alignment horizontal="center"/>
    </xf>
    <xf numFmtId="0" fontId="28" fillId="34" borderId="0" xfId="0" applyFont="1" applyFill="1" applyAlignment="1" quotePrefix="1">
      <alignment/>
    </xf>
    <xf numFmtId="0" fontId="31" fillId="0" borderId="22" xfId="0" applyFont="1" applyBorder="1" applyAlignment="1">
      <alignment horizontal="center" vertical="center"/>
    </xf>
    <xf numFmtId="1" fontId="3" fillId="0" borderId="32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41" xfId="0" applyBorder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NumberFormat="1" applyFont="1" applyAlignment="1">
      <alignment/>
    </xf>
    <xf numFmtId="0" fontId="0" fillId="0" borderId="0" xfId="0" applyFont="1" applyAlignment="1">
      <alignment horizontal="justify" vertical="top" wrapText="1"/>
    </xf>
    <xf numFmtId="0" fontId="38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justify" vertical="top" wrapText="1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justify" vertical="top" wrapText="1"/>
    </xf>
    <xf numFmtId="0" fontId="39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42" xfId="0" applyBorder="1" applyAlignment="1">
      <alignment/>
    </xf>
    <xf numFmtId="0" fontId="0" fillId="0" borderId="24" xfId="0" applyBorder="1" applyAlignment="1">
      <alignment/>
    </xf>
    <xf numFmtId="0" fontId="0" fillId="0" borderId="42" xfId="0" applyBorder="1" applyAlignment="1">
      <alignment/>
    </xf>
    <xf numFmtId="0" fontId="0" fillId="0" borderId="24" xfId="0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" fontId="4" fillId="0" borderId="15" xfId="0" applyNumberFormat="1" applyFont="1" applyBorder="1" applyAlignment="1" applyProtection="1">
      <alignment horizontal="right" vertical="center"/>
      <protection locked="0"/>
    </xf>
    <xf numFmtId="0" fontId="3" fillId="0" borderId="22" xfId="0" applyFont="1" applyBorder="1" applyAlignment="1">
      <alignment horizontal="center"/>
    </xf>
    <xf numFmtId="0" fontId="11" fillId="0" borderId="39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2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36" xfId="0" applyBorder="1" applyAlignment="1">
      <alignment/>
    </xf>
    <xf numFmtId="1" fontId="0" fillId="0" borderId="36" xfId="0" applyNumberFormat="1" applyBorder="1" applyAlignment="1">
      <alignment/>
    </xf>
    <xf numFmtId="0" fontId="3" fillId="0" borderId="19" xfId="0" applyFont="1" applyBorder="1" applyAlignment="1">
      <alignment horizontal="center"/>
    </xf>
    <xf numFmtId="0" fontId="32" fillId="0" borderId="39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/>
    </xf>
    <xf numFmtId="0" fontId="0" fillId="0" borderId="19" xfId="0" applyBorder="1" applyAlignment="1">
      <alignment/>
    </xf>
    <xf numFmtId="0" fontId="32" fillId="0" borderId="40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/>
    </xf>
    <xf numFmtId="0" fontId="32" fillId="0" borderId="23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3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NumberFormat="1" applyFont="1" applyAlignment="1">
      <alignment/>
    </xf>
    <xf numFmtId="0" fontId="33" fillId="0" borderId="0" xfId="0" applyFont="1" applyAlignment="1">
      <alignment/>
    </xf>
    <xf numFmtId="0" fontId="33" fillId="0" borderId="0" xfId="0" applyNumberFormat="1" applyFont="1" applyAlignment="1">
      <alignment/>
    </xf>
    <xf numFmtId="0" fontId="14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38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43" fillId="0" borderId="0" xfId="0" applyFont="1" applyAlignment="1">
      <alignment/>
    </xf>
    <xf numFmtId="41" fontId="0" fillId="0" borderId="0" xfId="0" applyNumberFormat="1" applyAlignment="1">
      <alignment/>
    </xf>
    <xf numFmtId="0" fontId="5" fillId="4" borderId="0" xfId="0" applyFont="1" applyFill="1" applyAlignment="1">
      <alignment/>
    </xf>
    <xf numFmtId="0" fontId="32" fillId="4" borderId="0" xfId="0" applyFont="1" applyFill="1" applyAlignment="1">
      <alignment/>
    </xf>
    <xf numFmtId="41" fontId="0" fillId="0" borderId="0" xfId="47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center" vertical="top" wrapText="1"/>
    </xf>
    <xf numFmtId="41" fontId="5" fillId="0" borderId="19" xfId="47" applyFont="1" applyFill="1" applyBorder="1" applyAlignment="1">
      <alignment horizontal="center" wrapText="1"/>
    </xf>
    <xf numFmtId="0" fontId="44" fillId="4" borderId="0" xfId="0" applyFont="1" applyFill="1" applyAlignment="1">
      <alignment/>
    </xf>
    <xf numFmtId="0" fontId="24" fillId="4" borderId="0" xfId="0" applyFont="1" applyFill="1" applyAlignment="1">
      <alignment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Alignment="1" applyProtection="1">
      <alignment/>
      <protection locked="0"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center"/>
    </xf>
    <xf numFmtId="41" fontId="5" fillId="0" borderId="0" xfId="0" applyNumberFormat="1" applyFont="1" applyBorder="1" applyAlignment="1" applyProtection="1">
      <alignment horizontal="right" vertical="center"/>
      <protection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47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1" fontId="4" fillId="0" borderId="43" xfId="0" applyNumberFormat="1" applyFont="1" applyBorder="1" applyAlignment="1" applyProtection="1">
      <alignment horizontal="right" vertical="center"/>
      <protection locked="0"/>
    </xf>
    <xf numFmtId="41" fontId="4" fillId="0" borderId="44" xfId="0" applyNumberFormat="1" applyFont="1" applyBorder="1" applyAlignment="1" applyProtection="1">
      <alignment horizontal="right" vertical="center"/>
      <protection locked="0"/>
    </xf>
    <xf numFmtId="0" fontId="3" fillId="0" borderId="45" xfId="0" applyFont="1" applyBorder="1" applyAlignment="1">
      <alignment horizontal="center"/>
    </xf>
    <xf numFmtId="0" fontId="9" fillId="0" borderId="0" xfId="0" applyFont="1" applyAlignment="1">
      <alignment/>
    </xf>
    <xf numFmtId="0" fontId="2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32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3" fillId="0" borderId="0" xfId="0" applyNumberFormat="1" applyFont="1" applyBorder="1" applyAlignment="1">
      <alignment/>
    </xf>
    <xf numFmtId="0" fontId="11" fillId="34" borderId="0" xfId="0" applyFont="1" applyFill="1" applyAlignment="1">
      <alignment/>
    </xf>
    <xf numFmtId="0" fontId="16" fillId="0" borderId="0" xfId="0" applyFont="1" applyAlignment="1">
      <alignment/>
    </xf>
    <xf numFmtId="0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 applyProtection="1">
      <alignment horizontal="left" vertical="center" wrapText="1"/>
      <protection/>
    </xf>
    <xf numFmtId="41" fontId="5" fillId="0" borderId="0" xfId="0" applyNumberFormat="1" applyFont="1" applyBorder="1" applyAlignment="1" applyProtection="1">
      <alignment horizontal="right" vertical="center"/>
      <protection/>
    </xf>
    <xf numFmtId="1" fontId="3" fillId="0" borderId="0" xfId="47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43" xfId="0" applyFont="1" applyBorder="1" applyAlignment="1" applyProtection="1">
      <alignment horizontal="center"/>
      <protection/>
    </xf>
    <xf numFmtId="49" fontId="5" fillId="0" borderId="19" xfId="0" applyNumberFormat="1" applyFont="1" applyBorder="1" applyAlignment="1" applyProtection="1">
      <alignment vertical="center"/>
      <protection/>
    </xf>
    <xf numFmtId="49" fontId="3" fillId="0" borderId="19" xfId="0" applyNumberFormat="1" applyFont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9" fontId="0" fillId="0" borderId="0" xfId="0" applyNumberForma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9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0" fillId="0" borderId="0" xfId="0" applyFont="1" applyAlignment="1">
      <alignment/>
    </xf>
    <xf numFmtId="0" fontId="49" fillId="0" borderId="0" xfId="0" applyFont="1" applyAlignment="1">
      <alignment/>
    </xf>
    <xf numFmtId="41" fontId="17" fillId="0" borderId="15" xfId="0" applyNumberFormat="1" applyFont="1" applyBorder="1" applyAlignment="1" applyProtection="1">
      <alignment horizontal="right" vertical="center"/>
      <protection locked="0"/>
    </xf>
    <xf numFmtId="0" fontId="30" fillId="0" borderId="0" xfId="0" applyFont="1" applyAlignment="1" quotePrefix="1">
      <alignment/>
    </xf>
    <xf numFmtId="0" fontId="49" fillId="0" borderId="0" xfId="0" applyFont="1" applyBorder="1" applyAlignment="1">
      <alignment/>
    </xf>
    <xf numFmtId="41" fontId="17" fillId="0" borderId="0" xfId="0" applyNumberFormat="1" applyFont="1" applyBorder="1" applyAlignment="1" applyProtection="1">
      <alignment horizontal="right" vertical="center"/>
      <protection/>
    </xf>
    <xf numFmtId="0" fontId="30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30" fillId="0" borderId="46" xfId="0" applyFont="1" applyBorder="1" applyAlignment="1">
      <alignment/>
    </xf>
    <xf numFmtId="0" fontId="30" fillId="0" borderId="47" xfId="0" applyFont="1" applyBorder="1" applyAlignment="1">
      <alignment/>
    </xf>
    <xf numFmtId="0" fontId="30" fillId="0" borderId="48" xfId="0" applyFont="1" applyBorder="1" applyAlignment="1">
      <alignment/>
    </xf>
    <xf numFmtId="0" fontId="30" fillId="0" borderId="49" xfId="0" applyFont="1" applyBorder="1" applyAlignment="1">
      <alignment/>
    </xf>
    <xf numFmtId="20" fontId="0" fillId="33" borderId="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20" fontId="0" fillId="33" borderId="0" xfId="0" applyNumberFormat="1" applyFont="1" applyFill="1" applyAlignment="1" applyProtection="1">
      <alignment/>
      <protection/>
    </xf>
    <xf numFmtId="0" fontId="0" fillId="33" borderId="0" xfId="0" applyFill="1" applyAlignment="1">
      <alignment horizontal="center"/>
    </xf>
    <xf numFmtId="1" fontId="0" fillId="0" borderId="0" xfId="0" applyNumberFormat="1" applyAlignment="1">
      <alignment/>
    </xf>
    <xf numFmtId="0" fontId="16" fillId="0" borderId="0" xfId="0" applyFont="1" applyAlignment="1">
      <alignment horizontal="left"/>
    </xf>
    <xf numFmtId="49" fontId="0" fillId="0" borderId="0" xfId="0" applyNumberFormat="1" applyFont="1" applyAlignment="1">
      <alignment horizontal="right"/>
    </xf>
    <xf numFmtId="20" fontId="4" fillId="33" borderId="0" xfId="0" applyNumberFormat="1" applyFont="1" applyFill="1" applyAlignment="1" applyProtection="1">
      <alignment/>
      <protection/>
    </xf>
    <xf numFmtId="1" fontId="0" fillId="33" borderId="0" xfId="0" applyNumberFormat="1" applyFont="1" applyFill="1" applyAlignment="1" applyProtection="1">
      <alignment/>
      <protection/>
    </xf>
    <xf numFmtId="20" fontId="51" fillId="33" borderId="0" xfId="0" applyNumberFormat="1" applyFont="1" applyFill="1" applyAlignment="1" applyProtection="1">
      <alignment/>
      <protection/>
    </xf>
    <xf numFmtId="20" fontId="0" fillId="33" borderId="0" xfId="0" applyNumberFormat="1" applyFont="1" applyFill="1" applyAlignment="1" applyProtection="1">
      <alignment horizontal="left"/>
      <protection/>
    </xf>
    <xf numFmtId="3" fontId="0" fillId="33" borderId="0" xfId="0" applyNumberFormat="1" applyFont="1" applyFill="1" applyAlignment="1" applyProtection="1">
      <alignment horizontal="center"/>
      <protection/>
    </xf>
    <xf numFmtId="3" fontId="0" fillId="33" borderId="0" xfId="0" applyNumberFormat="1" applyFont="1" applyFill="1" applyAlignment="1" applyProtection="1">
      <alignment/>
      <protection/>
    </xf>
    <xf numFmtId="20" fontId="4" fillId="33" borderId="0" xfId="0" applyNumberFormat="1" applyFont="1" applyFill="1" applyAlignment="1" applyProtection="1">
      <alignment horizontal="center"/>
      <protection/>
    </xf>
    <xf numFmtId="20" fontId="0" fillId="33" borderId="0" xfId="0" applyNumberFormat="1" applyFont="1" applyFill="1" applyAlignment="1" applyProtection="1">
      <alignment horizontal="center"/>
      <protection/>
    </xf>
    <xf numFmtId="20" fontId="17" fillId="33" borderId="0" xfId="0" applyNumberFormat="1" applyFont="1" applyFill="1" applyAlignment="1" applyProtection="1">
      <alignment horizontal="center"/>
      <protection/>
    </xf>
    <xf numFmtId="20" fontId="17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 horizontal="right"/>
      <protection/>
    </xf>
    <xf numFmtId="20" fontId="4" fillId="33" borderId="0" xfId="0" applyNumberFormat="1" applyFont="1" applyFill="1" applyAlignment="1" applyProtection="1">
      <alignment horizontal="right"/>
      <protection/>
    </xf>
    <xf numFmtId="20" fontId="53" fillId="33" borderId="0" xfId="0" applyNumberFormat="1" applyFont="1" applyFill="1" applyAlignment="1" applyProtection="1">
      <alignment/>
      <protection/>
    </xf>
    <xf numFmtId="20" fontId="9" fillId="33" borderId="0" xfId="0" applyNumberFormat="1" applyFont="1" applyFill="1" applyAlignment="1" applyProtection="1">
      <alignment/>
      <protection/>
    </xf>
    <xf numFmtId="1" fontId="0" fillId="33" borderId="0" xfId="0" applyNumberFormat="1" applyFont="1" applyFill="1" applyAlignment="1" applyProtection="1">
      <alignment horizontal="center"/>
      <protection/>
    </xf>
    <xf numFmtId="41" fontId="17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 applyProtection="1">
      <alignment/>
      <protection/>
    </xf>
    <xf numFmtId="20" fontId="17" fillId="33" borderId="0" xfId="0" applyNumberFormat="1" applyFont="1" applyFill="1" applyAlignment="1" applyProtection="1">
      <alignment horizontal="left"/>
      <protection/>
    </xf>
    <xf numFmtId="20" fontId="4" fillId="33" borderId="0" xfId="0" applyNumberFormat="1" applyFont="1" applyFill="1" applyAlignment="1" applyProtection="1">
      <alignment horizontal="left"/>
      <protection/>
    </xf>
    <xf numFmtId="0" fontId="16" fillId="33" borderId="0" xfId="0" applyFont="1" applyFill="1" applyAlignment="1">
      <alignment/>
    </xf>
    <xf numFmtId="41" fontId="4" fillId="0" borderId="36" xfId="0" applyNumberFormat="1" applyFont="1" applyBorder="1" applyAlignment="1" applyProtection="1">
      <alignment horizontal="right" vertical="center"/>
      <protection/>
    </xf>
    <xf numFmtId="0" fontId="49" fillId="0" borderId="0" xfId="0" applyFont="1" applyAlignment="1">
      <alignment/>
    </xf>
    <xf numFmtId="0" fontId="16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NumberFormat="1" applyFont="1" applyAlignment="1">
      <alignment/>
    </xf>
    <xf numFmtId="0" fontId="3" fillId="36" borderId="0" xfId="0" applyFont="1" applyFill="1" applyAlignment="1" quotePrefix="1">
      <alignment/>
    </xf>
    <xf numFmtId="1" fontId="54" fillId="0" borderId="0" xfId="0" applyNumberFormat="1" applyFont="1" applyFill="1" applyAlignment="1">
      <alignment vertical="center"/>
    </xf>
    <xf numFmtId="0" fontId="54" fillId="0" borderId="0" xfId="0" applyNumberFormat="1" applyFont="1" applyFill="1" applyAlignment="1">
      <alignment vertical="center"/>
    </xf>
    <xf numFmtId="1" fontId="55" fillId="0" borderId="0" xfId="0" applyNumberFormat="1" applyFont="1" applyBorder="1" applyAlignment="1">
      <alignment/>
    </xf>
    <xf numFmtId="0" fontId="55" fillId="0" borderId="0" xfId="0" applyNumberFormat="1" applyFont="1" applyBorder="1" applyAlignment="1">
      <alignment/>
    </xf>
    <xf numFmtId="1" fontId="55" fillId="0" borderId="0" xfId="0" applyNumberFormat="1" applyFont="1" applyAlignment="1">
      <alignment/>
    </xf>
    <xf numFmtId="0" fontId="55" fillId="0" borderId="0" xfId="0" applyNumberFormat="1" applyFont="1" applyAlignment="1">
      <alignment/>
    </xf>
    <xf numFmtId="0" fontId="55" fillId="0" borderId="0" xfId="0" applyFont="1" applyAlignment="1">
      <alignment/>
    </xf>
    <xf numFmtId="14" fontId="0" fillId="42" borderId="10" xfId="0" applyNumberFormat="1" applyFill="1" applyBorder="1" applyAlignment="1" applyProtection="1">
      <alignment/>
      <protection locked="0"/>
    </xf>
    <xf numFmtId="14" fontId="16" fillId="0" borderId="0" xfId="0" applyNumberFormat="1" applyFont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45" fillId="42" borderId="0" xfId="0" applyFont="1" applyFill="1" applyAlignment="1" applyProtection="1">
      <alignment horizontal="center" vertical="center"/>
      <protection/>
    </xf>
    <xf numFmtId="0" fontId="45" fillId="42" borderId="0" xfId="0" applyFont="1" applyFill="1" applyAlignment="1">
      <alignment horizontal="center" vertical="center"/>
    </xf>
    <xf numFmtId="0" fontId="45" fillId="42" borderId="0" xfId="0" applyFont="1" applyFill="1" applyAlignment="1">
      <alignment horizontal="left" vertical="center"/>
    </xf>
    <xf numFmtId="0" fontId="45" fillId="42" borderId="0" xfId="0" applyFont="1" applyFill="1" applyAlignment="1">
      <alignment vertical="center"/>
    </xf>
    <xf numFmtId="0" fontId="0" fillId="42" borderId="0" xfId="0" applyFill="1" applyAlignment="1">
      <alignment/>
    </xf>
    <xf numFmtId="0" fontId="0" fillId="33" borderId="32" xfId="0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4" fillId="43" borderId="50" xfId="0" applyFont="1" applyFill="1" applyBorder="1" applyAlignment="1">
      <alignment horizontal="center"/>
    </xf>
    <xf numFmtId="1" fontId="16" fillId="33" borderId="0" xfId="0" applyNumberFormat="1" applyFont="1" applyFill="1" applyAlignment="1">
      <alignment horizontal="center"/>
    </xf>
    <xf numFmtId="0" fontId="16" fillId="0" borderId="0" xfId="0" applyFont="1" applyAlignment="1">
      <alignment/>
    </xf>
    <xf numFmtId="3" fontId="0" fillId="42" borderId="32" xfId="0" applyNumberFormat="1" applyFont="1" applyFill="1" applyBorder="1" applyAlignment="1" applyProtection="1">
      <alignment horizontal="right"/>
      <protection locked="0"/>
    </xf>
    <xf numFmtId="1" fontId="0" fillId="42" borderId="32" xfId="0" applyNumberFormat="1" applyFont="1" applyFill="1" applyBorder="1" applyAlignment="1" applyProtection="1">
      <alignment horizontal="right"/>
      <protection locked="0"/>
    </xf>
    <xf numFmtId="41" fontId="4" fillId="34" borderId="32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Alignment="1">
      <alignment horizontal="left"/>
    </xf>
    <xf numFmtId="189" fontId="4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5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14" fillId="36" borderId="0" xfId="0" applyFont="1" applyFill="1" applyAlignment="1">
      <alignment horizontal="left"/>
    </xf>
    <xf numFmtId="0" fontId="14" fillId="36" borderId="0" xfId="0" applyFont="1" applyFill="1" applyAlignment="1">
      <alignment/>
    </xf>
    <xf numFmtId="0" fontId="9" fillId="36" borderId="0" xfId="0" applyFont="1" applyFill="1" applyAlignment="1">
      <alignment/>
    </xf>
    <xf numFmtId="0" fontId="9" fillId="0" borderId="0" xfId="0" applyFont="1" applyAlignment="1">
      <alignment/>
    </xf>
    <xf numFmtId="41" fontId="14" fillId="0" borderId="0" xfId="47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/>
    </xf>
    <xf numFmtId="0" fontId="20" fillId="0" borderId="0" xfId="0" applyFont="1" applyAlignment="1">
      <alignment/>
    </xf>
    <xf numFmtId="0" fontId="61" fillId="0" borderId="0" xfId="0" applyFont="1" applyAlignment="1">
      <alignment/>
    </xf>
    <xf numFmtId="0" fontId="15" fillId="0" borderId="0" xfId="0" applyFont="1" applyFill="1" applyAlignment="1">
      <alignment horizontal="center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0" fontId="25" fillId="0" borderId="0" xfId="0" applyFont="1" applyAlignment="1">
      <alignment/>
    </xf>
    <xf numFmtId="0" fontId="3" fillId="34" borderId="0" xfId="0" applyFont="1" applyFill="1" applyAlignment="1">
      <alignment/>
    </xf>
    <xf numFmtId="1" fontId="62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63" fillId="33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0" borderId="0" xfId="0" applyFont="1" applyAlignment="1">
      <alignment/>
    </xf>
    <xf numFmtId="1" fontId="62" fillId="33" borderId="0" xfId="0" applyNumberFormat="1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63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8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64" fillId="33" borderId="0" xfId="0" applyFont="1" applyFill="1" applyAlignment="1">
      <alignment/>
    </xf>
    <xf numFmtId="0" fontId="25" fillId="33" borderId="0" xfId="0" applyFont="1" applyFill="1" applyBorder="1" applyAlignment="1">
      <alignment/>
    </xf>
    <xf numFmtId="0" fontId="64" fillId="33" borderId="0" xfId="0" applyFont="1" applyFill="1" applyBorder="1" applyAlignment="1">
      <alignment/>
    </xf>
    <xf numFmtId="0" fontId="64" fillId="0" borderId="0" xfId="0" applyFont="1" applyAlignment="1">
      <alignment/>
    </xf>
    <xf numFmtId="41" fontId="4" fillId="0" borderId="51" xfId="0" applyNumberFormat="1" applyFont="1" applyBorder="1" applyAlignment="1" applyProtection="1">
      <alignment horizontal="right" vertical="center"/>
      <protection locked="0"/>
    </xf>
    <xf numFmtId="0" fontId="19" fillId="33" borderId="0" xfId="0" applyFont="1" applyFill="1" applyBorder="1" applyAlignment="1">
      <alignment horizontal="center"/>
    </xf>
    <xf numFmtId="41" fontId="4" fillId="0" borderId="15" xfId="0" applyNumberFormat="1" applyFont="1" applyFill="1" applyBorder="1" applyAlignment="1" applyProtection="1">
      <alignment horizontal="right" vertical="center"/>
      <protection locked="0"/>
    </xf>
    <xf numFmtId="1" fontId="62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7" fillId="33" borderId="0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5" fillId="18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NumberFormat="1" applyFont="1" applyFill="1" applyAlignment="1">
      <alignment vertical="center"/>
    </xf>
    <xf numFmtId="0" fontId="49" fillId="0" borderId="0" xfId="0" applyNumberFormat="1" applyFont="1" applyAlignment="1">
      <alignment/>
    </xf>
    <xf numFmtId="0" fontId="65" fillId="0" borderId="0" xfId="0" applyNumberFormat="1" applyFont="1" applyAlignment="1">
      <alignment/>
    </xf>
    <xf numFmtId="0" fontId="65" fillId="0" borderId="0" xfId="0" applyFont="1" applyAlignment="1">
      <alignment/>
    </xf>
    <xf numFmtId="0" fontId="16" fillId="33" borderId="0" xfId="0" applyFont="1" applyFill="1" applyAlignment="1">
      <alignment/>
    </xf>
    <xf numFmtId="49" fontId="16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6" fillId="33" borderId="0" xfId="0" applyFont="1" applyFill="1" applyBorder="1" applyAlignment="1">
      <alignment/>
    </xf>
    <xf numFmtId="20" fontId="16" fillId="33" borderId="0" xfId="0" applyNumberFormat="1" applyFont="1" applyFill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3" fontId="16" fillId="33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20" fontId="66" fillId="33" borderId="0" xfId="0" applyNumberFormat="1" applyFont="1" applyFill="1" applyAlignment="1" applyProtection="1">
      <alignment horizontal="left" vertical="top"/>
      <protection/>
    </xf>
    <xf numFmtId="20" fontId="16" fillId="33" borderId="0" xfId="0" applyNumberFormat="1" applyFont="1" applyFill="1" applyAlignment="1" applyProtection="1">
      <alignment horizontal="left"/>
      <protection/>
    </xf>
    <xf numFmtId="0" fontId="16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 horizontal="right"/>
    </xf>
    <xf numFmtId="1" fontId="0" fillId="0" borderId="0" xfId="0" applyNumberFormat="1" applyAlignment="1">
      <alignment horizontal="right"/>
    </xf>
    <xf numFmtId="0" fontId="16" fillId="0" borderId="0" xfId="0" applyFont="1" applyAlignment="1">
      <alignment horizontal="center"/>
    </xf>
    <xf numFmtId="0" fontId="59" fillId="0" borderId="0" xfId="37" applyFont="1" applyBorder="1" applyAlignment="1" applyProtection="1">
      <alignment horizontal="left"/>
      <protection locked="0"/>
    </xf>
    <xf numFmtId="0" fontId="16" fillId="0" borderId="0" xfId="0" applyFont="1" applyAlignment="1">
      <alignment/>
    </xf>
    <xf numFmtId="0" fontId="0" fillId="0" borderId="0" xfId="0" applyAlignment="1">
      <alignment vertical="center"/>
    </xf>
    <xf numFmtId="0" fontId="0" fillId="34" borderId="11" xfId="0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34" borderId="11" xfId="0" applyFill="1" applyBorder="1" applyAlignment="1" applyProtection="1">
      <alignment horizontal="left" vertical="center"/>
      <protection/>
    </xf>
    <xf numFmtId="0" fontId="0" fillId="34" borderId="52" xfId="0" applyFill="1" applyBorder="1" applyAlignment="1" applyProtection="1">
      <alignment horizontal="left" vertical="center"/>
      <protection/>
    </xf>
    <xf numFmtId="0" fontId="0" fillId="34" borderId="53" xfId="0" applyFill="1" applyBorder="1" applyAlignment="1" applyProtection="1">
      <alignment vertical="center"/>
      <protection/>
    </xf>
    <xf numFmtId="0" fontId="0" fillId="34" borderId="52" xfId="0" applyFill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0" fillId="32" borderId="10" xfId="0" applyFill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6" fillId="32" borderId="12" xfId="0" applyFont="1" applyFill="1" applyBorder="1" applyAlignment="1" applyProtection="1">
      <alignment horizontal="left" vertical="center"/>
      <protection/>
    </xf>
    <xf numFmtId="0" fontId="6" fillId="0" borderId="54" xfId="0" applyFont="1" applyBorder="1" applyAlignment="1" applyProtection="1">
      <alignment horizontal="left" vertical="center"/>
      <protection/>
    </xf>
    <xf numFmtId="0" fontId="6" fillId="0" borderId="55" xfId="0" applyFont="1" applyBorder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horizontal="left" vertical="center"/>
      <protection/>
    </xf>
    <xf numFmtId="0" fontId="3" fillId="0" borderId="0" xfId="0" applyFont="1" applyAlignment="1">
      <alignment horizontal="center"/>
    </xf>
    <xf numFmtId="0" fontId="0" fillId="32" borderId="56" xfId="0" applyFill="1" applyBorder="1" applyAlignment="1" applyProtection="1">
      <alignment horizontal="left" vertical="center"/>
      <protection/>
    </xf>
    <xf numFmtId="0" fontId="0" fillId="0" borderId="57" xfId="0" applyBorder="1" applyAlignment="1" applyProtection="1">
      <alignment horizontal="left" vertical="center"/>
      <protection/>
    </xf>
    <xf numFmtId="0" fontId="0" fillId="0" borderId="58" xfId="0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49" fontId="6" fillId="32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4" fillId="42" borderId="59" xfId="0" applyNumberFormat="1" applyFont="1" applyFill="1" applyBorder="1" applyAlignment="1" applyProtection="1">
      <alignment horizontal="center" vertical="center"/>
      <protection locked="0"/>
    </xf>
    <xf numFmtId="49" fontId="0" fillId="0" borderId="60" xfId="0" applyNumberFormat="1" applyBorder="1" applyAlignment="1" applyProtection="1">
      <alignment vertical="center"/>
      <protection locked="0"/>
    </xf>
    <xf numFmtId="49" fontId="0" fillId="0" borderId="61" xfId="0" applyNumberFormat="1" applyBorder="1" applyAlignment="1" applyProtection="1">
      <alignment vertical="center"/>
      <protection locked="0"/>
    </xf>
    <xf numFmtId="49" fontId="0" fillId="42" borderId="60" xfId="0" applyNumberFormat="1" applyFont="1" applyFill="1" applyBorder="1" applyAlignment="1" applyProtection="1">
      <alignment vertical="center"/>
      <protection locked="0"/>
    </xf>
    <xf numFmtId="0" fontId="4" fillId="0" borderId="6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9" fontId="0" fillId="42" borderId="60" xfId="0" applyNumberFormat="1" applyFont="1" applyFill="1" applyBorder="1" applyAlignment="1" applyProtection="1">
      <alignment horizontal="center" vertical="center"/>
      <protection locked="0"/>
    </xf>
    <xf numFmtId="0" fontId="60" fillId="0" borderId="0" xfId="0" applyNumberFormat="1" applyFont="1" applyAlignment="1">
      <alignment horizontal="center" vertical="center" wrapText="1"/>
    </xf>
    <xf numFmtId="189" fontId="4" fillId="0" borderId="43" xfId="0" applyNumberFormat="1" applyFont="1" applyBorder="1" applyAlignment="1" applyProtection="1">
      <alignment horizontal="right" vertical="center"/>
      <protection locked="0"/>
    </xf>
    <xf numFmtId="0" fontId="0" fillId="0" borderId="44" xfId="0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9" fontId="4" fillId="0" borderId="44" xfId="0" applyNumberFormat="1" applyFont="1" applyBorder="1" applyAlignment="1" applyProtection="1">
      <alignment horizontal="right" vertical="center"/>
      <protection locked="0"/>
    </xf>
    <xf numFmtId="0" fontId="0" fillId="0" borderId="34" xfId="0" applyFont="1" applyBorder="1" applyAlignment="1">
      <alignment horizontal="center"/>
    </xf>
    <xf numFmtId="41" fontId="4" fillId="0" borderId="43" xfId="0" applyNumberFormat="1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0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0" xfId="0" applyFont="1" applyBorder="1" applyAlignment="1">
      <alignment/>
    </xf>
    <xf numFmtId="41" fontId="4" fillId="0" borderId="43" xfId="0" applyNumberFormat="1" applyFont="1" applyBorder="1" applyAlignment="1" applyProtection="1">
      <alignment horizontal="right" vertical="center"/>
      <protection/>
    </xf>
    <xf numFmtId="41" fontId="4" fillId="0" borderId="44" xfId="0" applyNumberFormat="1" applyFont="1" applyBorder="1" applyAlignment="1" applyProtection="1">
      <alignment horizontal="right" vertical="center"/>
      <protection/>
    </xf>
    <xf numFmtId="0" fontId="0" fillId="0" borderId="36" xfId="0" applyFont="1" applyBorder="1" applyAlignment="1">
      <alignment horizontal="center"/>
    </xf>
    <xf numFmtId="0" fontId="5" fillId="44" borderId="0" xfId="0" applyFont="1" applyFill="1" applyAlignment="1">
      <alignment wrapText="1"/>
    </xf>
    <xf numFmtId="0" fontId="4" fillId="44" borderId="0" xfId="0" applyFont="1" applyFill="1" applyAlignment="1">
      <alignment wrapText="1"/>
    </xf>
    <xf numFmtId="0" fontId="14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41" fontId="4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4" borderId="0" xfId="0" applyFont="1" applyFill="1" applyAlignment="1">
      <alignment horizontal="center"/>
    </xf>
    <xf numFmtId="41" fontId="5" fillId="0" borderId="19" xfId="47" applyFont="1" applyFill="1" applyBorder="1" applyAlignment="1">
      <alignment horizontal="center" wrapText="1"/>
    </xf>
    <xf numFmtId="41" fontId="4" fillId="0" borderId="43" xfId="47" applyFont="1" applyBorder="1" applyAlignment="1" applyProtection="1">
      <alignment horizontal="right" vertical="center"/>
      <protection locked="0"/>
    </xf>
    <xf numFmtId="41" fontId="4" fillId="0" borderId="44" xfId="47" applyFont="1" applyBorder="1" applyAlignment="1" applyProtection="1">
      <alignment horizontal="right" vertical="center"/>
      <protection locked="0"/>
    </xf>
    <xf numFmtId="41" fontId="4" fillId="0" borderId="43" xfId="0" applyNumberFormat="1" applyFont="1" applyBorder="1" applyAlignment="1" applyProtection="1">
      <alignment horizontal="right" vertical="center"/>
      <protection locked="0"/>
    </xf>
    <xf numFmtId="41" fontId="4" fillId="0" borderId="44" xfId="0" applyNumberFormat="1" applyFont="1" applyBorder="1" applyAlignment="1" applyProtection="1">
      <alignment horizontal="right" vertical="center"/>
      <protection locked="0"/>
    </xf>
    <xf numFmtId="0" fontId="5" fillId="0" borderId="3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3" fillId="39" borderId="0" xfId="0" applyFont="1" applyFill="1" applyBorder="1" applyAlignment="1">
      <alignment horizontal="left" vertical="center"/>
    </xf>
    <xf numFmtId="0" fontId="3" fillId="39" borderId="24" xfId="0" applyFont="1" applyFill="1" applyBorder="1" applyAlignment="1">
      <alignment horizontal="left" vertical="center"/>
    </xf>
    <xf numFmtId="0" fontId="3" fillId="39" borderId="19" xfId="0" applyFont="1" applyFill="1" applyBorder="1" applyAlignment="1">
      <alignment horizontal="left" vertical="center"/>
    </xf>
    <xf numFmtId="0" fontId="3" fillId="39" borderId="33" xfId="0" applyFont="1" applyFill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41" fontId="4" fillId="0" borderId="64" xfId="0" applyNumberFormat="1" applyFont="1" applyBorder="1" applyAlignment="1" applyProtection="1">
      <alignment horizontal="right" vertical="center"/>
      <protection locked="0"/>
    </xf>
    <xf numFmtId="41" fontId="4" fillId="0" borderId="65" xfId="0" applyNumberFormat="1" applyFont="1" applyBorder="1" applyAlignment="1" applyProtection="1">
      <alignment horizontal="right" vertical="center"/>
      <protection locked="0"/>
    </xf>
    <xf numFmtId="0" fontId="0" fillId="0" borderId="3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1" fontId="4" fillId="0" borderId="66" xfId="0" applyNumberFormat="1" applyFont="1" applyBorder="1" applyAlignment="1" applyProtection="1">
      <alignment horizontal="right" vertical="center"/>
      <protection locked="0"/>
    </xf>
    <xf numFmtId="41" fontId="4" fillId="0" borderId="64" xfId="0" applyNumberFormat="1" applyFont="1" applyBorder="1" applyAlignment="1" applyProtection="1">
      <alignment horizontal="right" vertical="center"/>
      <protection/>
    </xf>
    <xf numFmtId="41" fontId="4" fillId="0" borderId="65" xfId="0" applyNumberFormat="1" applyFont="1" applyBorder="1" applyAlignment="1" applyProtection="1">
      <alignment horizontal="right" vertical="center"/>
      <protection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3" fillId="39" borderId="0" xfId="0" applyFont="1" applyFill="1" applyBorder="1" applyAlignment="1">
      <alignment horizontal="left" vertical="center" wrapText="1"/>
    </xf>
    <xf numFmtId="0" fontId="3" fillId="39" borderId="24" xfId="0" applyFont="1" applyFill="1" applyBorder="1" applyAlignment="1">
      <alignment horizontal="left" vertical="center" wrapText="1"/>
    </xf>
    <xf numFmtId="0" fontId="3" fillId="39" borderId="19" xfId="0" applyFont="1" applyFill="1" applyBorder="1" applyAlignment="1">
      <alignment horizontal="left" vertical="center" wrapText="1"/>
    </xf>
    <xf numFmtId="0" fontId="3" fillId="39" borderId="33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3" fillId="40" borderId="0" xfId="0" applyFont="1" applyFill="1" applyAlignment="1">
      <alignment wrapText="1"/>
    </xf>
    <xf numFmtId="0" fontId="9" fillId="0" borderId="0" xfId="0" applyFont="1" applyBorder="1" applyAlignment="1">
      <alignment horizontal="center"/>
    </xf>
    <xf numFmtId="0" fontId="3" fillId="41" borderId="0" xfId="0" applyFont="1" applyFill="1" applyAlignment="1">
      <alignment horizontal="left"/>
    </xf>
    <xf numFmtId="0" fontId="3" fillId="41" borderId="0" xfId="0" applyFont="1" applyFill="1" applyBorder="1" applyAlignment="1">
      <alignment horizontal="left" vertical="center" wrapText="1"/>
    </xf>
    <xf numFmtId="0" fontId="3" fillId="41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0" borderId="71" xfId="0" applyFont="1" applyBorder="1" applyAlignment="1">
      <alignment horizontal="center"/>
    </xf>
    <xf numFmtId="0" fontId="28" fillId="0" borderId="37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/>
    </xf>
    <xf numFmtId="0" fontId="30" fillId="0" borderId="32" xfId="0" applyFont="1" applyBorder="1" applyAlignment="1">
      <alignment horizontal="left" vertical="center"/>
    </xf>
    <xf numFmtId="41" fontId="4" fillId="0" borderId="36" xfId="0" applyNumberFormat="1" applyFont="1" applyBorder="1" applyAlignment="1" applyProtection="1">
      <alignment horizontal="right" vertical="center"/>
      <protection locked="0"/>
    </xf>
    <xf numFmtId="0" fontId="28" fillId="0" borderId="39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0" fillId="0" borderId="32" xfId="0" applyBorder="1" applyAlignment="1">
      <alignment horizontal="left" vertical="center"/>
    </xf>
    <xf numFmtId="0" fontId="32" fillId="0" borderId="32" xfId="0" applyFont="1" applyBorder="1" applyAlignment="1">
      <alignment horizontal="left" vertical="center"/>
    </xf>
    <xf numFmtId="0" fontId="33" fillId="0" borderId="32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4" fillId="43" borderId="0" xfId="0" applyFont="1" applyFill="1" applyAlignment="1">
      <alignment horizontal="center"/>
    </xf>
    <xf numFmtId="0" fontId="17" fillId="0" borderId="72" xfId="0" applyFont="1" applyBorder="1" applyAlignment="1">
      <alignment horizontal="left"/>
    </xf>
    <xf numFmtId="0" fontId="0" fillId="0" borderId="0" xfId="0" applyAlignment="1">
      <alignment horizontal="left"/>
    </xf>
    <xf numFmtId="0" fontId="45" fillId="42" borderId="0" xfId="0" applyFont="1" applyFill="1" applyAlignment="1">
      <alignment horizontal="left" vertical="center"/>
    </xf>
    <xf numFmtId="0" fontId="4" fillId="0" borderId="7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42" borderId="0" xfId="0" applyFont="1" applyFill="1" applyAlignment="1">
      <alignment horizontal="center"/>
    </xf>
    <xf numFmtId="0" fontId="4" fillId="4" borderId="12" xfId="0" applyFont="1" applyFill="1" applyBorder="1" applyAlignment="1" applyProtection="1">
      <alignment horizontal="left"/>
      <protection locked="0"/>
    </xf>
    <xf numFmtId="0" fontId="4" fillId="4" borderId="54" xfId="0" applyFont="1" applyFill="1" applyBorder="1" applyAlignment="1" applyProtection="1">
      <alignment horizontal="left"/>
      <protection locked="0"/>
    </xf>
    <xf numFmtId="0" fontId="4" fillId="4" borderId="55" xfId="0" applyFont="1" applyFill="1" applyBorder="1" applyAlignment="1" applyProtection="1">
      <alignment horizontal="left"/>
      <protection locked="0"/>
    </xf>
    <xf numFmtId="0" fontId="0" fillId="33" borderId="21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16" fillId="33" borderId="21" xfId="0" applyFont="1" applyFill="1" applyBorder="1" applyAlignment="1">
      <alignment vertical="center"/>
    </xf>
    <xf numFmtId="0" fontId="16" fillId="33" borderId="23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4" fillId="42" borderId="0" xfId="0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0" fillId="33" borderId="21" xfId="0" applyFont="1" applyFill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/>
    </xf>
    <xf numFmtId="0" fontId="9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41" fillId="0" borderId="0" xfId="0" applyFont="1" applyAlignment="1">
      <alignment horizontal="justify" vertical="top" wrapText="1"/>
    </xf>
    <xf numFmtId="0" fontId="14" fillId="0" borderId="0" xfId="0" applyFont="1" applyAlignment="1">
      <alignment horizontal="justify" vertical="top" wrapText="1"/>
    </xf>
    <xf numFmtId="0" fontId="4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4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41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35" fillId="0" borderId="21" xfId="0" applyFont="1" applyBorder="1" applyAlignment="1" quotePrefix="1">
      <alignment horizontal="left"/>
    </xf>
    <xf numFmtId="0" fontId="35" fillId="0" borderId="22" xfId="0" applyFont="1" applyBorder="1" applyAlignment="1">
      <alignment horizontal="left"/>
    </xf>
    <xf numFmtId="0" fontId="35" fillId="0" borderId="23" xfId="0" applyFont="1" applyBorder="1" applyAlignment="1">
      <alignment horizontal="left"/>
    </xf>
    <xf numFmtId="41" fontId="4" fillId="0" borderId="73" xfId="0" applyNumberFormat="1" applyFont="1" applyBorder="1" applyAlignment="1" applyProtection="1">
      <alignment horizontal="right" vertical="center"/>
      <protection locked="0"/>
    </xf>
    <xf numFmtId="41" fontId="4" fillId="0" borderId="34" xfId="0" applyNumberFormat="1" applyFont="1" applyBorder="1" applyAlignment="1" applyProtection="1">
      <alignment horizontal="right" vertical="center"/>
      <protection locked="0"/>
    </xf>
    <xf numFmtId="41" fontId="4" fillId="0" borderId="74" xfId="0" applyNumberFormat="1" applyFont="1" applyBorder="1" applyAlignment="1" applyProtection="1">
      <alignment horizontal="right" vertical="center"/>
      <protection locked="0"/>
    </xf>
    <xf numFmtId="0" fontId="0" fillId="0" borderId="75" xfId="0" applyBorder="1" applyAlignment="1" applyProtection="1">
      <alignment horizontal="right" vertical="center"/>
      <protection locked="0"/>
    </xf>
    <xf numFmtId="0" fontId="0" fillId="0" borderId="35" xfId="0" applyBorder="1" applyAlignment="1" applyProtection="1">
      <alignment horizontal="right" vertical="center"/>
      <protection locked="0"/>
    </xf>
    <xf numFmtId="0" fontId="0" fillId="0" borderId="76" xfId="0" applyBorder="1" applyAlignment="1" applyProtection="1">
      <alignment horizontal="right" vertical="center"/>
      <protection locked="0"/>
    </xf>
    <xf numFmtId="41" fontId="4" fillId="0" borderId="77" xfId="0" applyNumberFormat="1" applyFont="1" applyBorder="1" applyAlignment="1" applyProtection="1">
      <alignment horizontal="right" vertical="center" wrapText="1"/>
      <protection locked="0"/>
    </xf>
    <xf numFmtId="41" fontId="4" fillId="0" borderId="51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37" xfId="0" applyFont="1" applyBorder="1" applyAlignment="1">
      <alignment horizontal="center" vertical="top"/>
    </xf>
    <xf numFmtId="0" fontId="0" fillId="0" borderId="30" xfId="0" applyBorder="1" applyAlignment="1">
      <alignment vertical="top"/>
    </xf>
    <xf numFmtId="1" fontId="4" fillId="0" borderId="77" xfId="0" applyNumberFormat="1" applyFont="1" applyBorder="1" applyAlignment="1" applyProtection="1">
      <alignment horizontal="right" vertical="center" wrapText="1"/>
      <protection locked="0"/>
    </xf>
    <xf numFmtId="1" fontId="4" fillId="0" borderId="51" xfId="0" applyNumberFormat="1" applyFont="1" applyBorder="1" applyAlignment="1" applyProtection="1">
      <alignment horizontal="right" vertical="center" wrapText="1"/>
      <protection locked="0"/>
    </xf>
    <xf numFmtId="0" fontId="35" fillId="0" borderId="40" xfId="0" applyFont="1" applyBorder="1" applyAlignment="1" quotePrefix="1">
      <alignment horizontal="left"/>
    </xf>
    <xf numFmtId="0" fontId="35" fillId="0" borderId="19" xfId="0" applyFont="1" applyBorder="1" applyAlignment="1">
      <alignment horizontal="left"/>
    </xf>
    <xf numFmtId="0" fontId="35" fillId="0" borderId="42" xfId="0" applyFont="1" applyBorder="1" applyAlignment="1" quotePrefix="1">
      <alignment horizontal="left"/>
    </xf>
    <xf numFmtId="0" fontId="33" fillId="0" borderId="0" xfId="0" applyFont="1" applyBorder="1" applyAlignment="1">
      <alignment horizontal="left"/>
    </xf>
    <xf numFmtId="0" fontId="35" fillId="0" borderId="21" xfId="0" applyFont="1" applyBorder="1" applyAlignment="1" quotePrefix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35" fillId="0" borderId="40" xfId="0" applyFont="1" applyBorder="1" applyAlignment="1">
      <alignment horizontal="left"/>
    </xf>
    <xf numFmtId="0" fontId="35" fillId="0" borderId="19" xfId="0" applyFont="1" applyBorder="1" applyAlignment="1">
      <alignment horizontal="left"/>
    </xf>
    <xf numFmtId="0" fontId="35" fillId="0" borderId="33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35" fillId="0" borderId="39" xfId="0" applyFont="1" applyBorder="1" applyAlignment="1" quotePrefix="1">
      <alignment horizontal="left" vertical="center" wrapText="1"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35" fillId="0" borderId="21" xfId="0" applyFont="1" applyBorder="1" applyAlignment="1" quotePrefix="1">
      <alignment horizontal="left" vertical="center"/>
    </xf>
    <xf numFmtId="0" fontId="33" fillId="0" borderId="22" xfId="0" applyFont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35" fillId="0" borderId="40" xfId="0" applyFont="1" applyBorder="1" applyAlignment="1" quotePrefix="1">
      <alignment horizontal="left" vertical="top" wrapText="1"/>
    </xf>
    <xf numFmtId="0" fontId="0" fillId="0" borderId="19" xfId="0" applyBorder="1" applyAlignment="1">
      <alignment/>
    </xf>
    <xf numFmtId="0" fontId="0" fillId="0" borderId="33" xfId="0" applyBorder="1" applyAlignment="1">
      <alignment/>
    </xf>
    <xf numFmtId="41" fontId="4" fillId="0" borderId="73" xfId="0" applyNumberFormat="1" applyFont="1" applyBorder="1" applyAlignment="1" applyProtection="1">
      <alignment horizontal="right" vertical="center" wrapText="1"/>
      <protection locked="0"/>
    </xf>
    <xf numFmtId="41" fontId="4" fillId="0" borderId="34" xfId="0" applyNumberFormat="1" applyFont="1" applyBorder="1" applyAlignment="1" applyProtection="1">
      <alignment horizontal="right" vertical="center" wrapText="1"/>
      <protection locked="0"/>
    </xf>
    <xf numFmtId="41" fontId="4" fillId="0" borderId="74" xfId="0" applyNumberFormat="1" applyFont="1" applyBorder="1" applyAlignment="1" applyProtection="1">
      <alignment horizontal="right" vertical="center" wrapText="1"/>
      <protection locked="0"/>
    </xf>
    <xf numFmtId="41" fontId="4" fillId="0" borderId="75" xfId="0" applyNumberFormat="1" applyFont="1" applyBorder="1" applyAlignment="1" applyProtection="1">
      <alignment horizontal="right" vertical="center" wrapText="1"/>
      <protection locked="0"/>
    </xf>
    <xf numFmtId="41" fontId="4" fillId="0" borderId="35" xfId="0" applyNumberFormat="1" applyFont="1" applyBorder="1" applyAlignment="1" applyProtection="1">
      <alignment horizontal="right" vertical="center" wrapText="1"/>
      <protection locked="0"/>
    </xf>
    <xf numFmtId="41" fontId="4" fillId="0" borderId="76" xfId="0" applyNumberFormat="1" applyFont="1" applyBorder="1" applyAlignment="1" applyProtection="1">
      <alignment horizontal="right" vertical="center" wrapText="1"/>
      <protection locked="0"/>
    </xf>
    <xf numFmtId="0" fontId="11" fillId="0" borderId="21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5" fillId="0" borderId="39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3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top" wrapText="1"/>
    </xf>
    <xf numFmtId="0" fontId="33" fillId="0" borderId="42" xfId="0" applyFont="1" applyBorder="1" applyAlignment="1">
      <alignment horizontal="center" vertical="top" wrapText="1"/>
    </xf>
    <xf numFmtId="0" fontId="33" fillId="0" borderId="24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36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36" fillId="0" borderId="0" xfId="0" applyFont="1" applyFill="1" applyAlignment="1">
      <alignment horizontal="center"/>
    </xf>
    <xf numFmtId="0" fontId="6" fillId="0" borderId="69" xfId="0" applyFont="1" applyBorder="1" applyAlignment="1" applyProtection="1">
      <alignment vertical="center"/>
      <protection/>
    </xf>
    <xf numFmtId="0" fontId="0" fillId="0" borderId="78" xfId="0" applyBorder="1" applyAlignment="1" applyProtection="1">
      <alignment vertical="center"/>
      <protection/>
    </xf>
    <xf numFmtId="0" fontId="0" fillId="0" borderId="70" xfId="0" applyBorder="1" applyAlignment="1" applyProtection="1">
      <alignment vertical="center"/>
      <protection/>
    </xf>
    <xf numFmtId="0" fontId="0" fillId="0" borderId="79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80" xfId="0" applyBorder="1" applyAlignment="1" applyProtection="1">
      <alignment vertical="center"/>
      <protection/>
    </xf>
    <xf numFmtId="0" fontId="6" fillId="0" borderId="69" xfId="0" applyFont="1" applyBorder="1" applyAlignment="1" applyProtection="1">
      <alignment horizontal="left" vertical="center"/>
      <protection/>
    </xf>
    <xf numFmtId="0" fontId="6" fillId="0" borderId="78" xfId="0" applyFont="1" applyBorder="1" applyAlignment="1" applyProtection="1">
      <alignment horizontal="left" vertical="center"/>
      <protection/>
    </xf>
    <xf numFmtId="0" fontId="6" fillId="0" borderId="70" xfId="0" applyFont="1" applyBorder="1" applyAlignment="1" applyProtection="1">
      <alignment horizontal="left" vertical="center"/>
      <protection/>
    </xf>
    <xf numFmtId="0" fontId="6" fillId="0" borderId="79" xfId="0" applyFont="1" applyBorder="1" applyAlignment="1" applyProtection="1">
      <alignment horizontal="lef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6" fillId="0" borderId="80" xfId="0" applyFont="1" applyBorder="1" applyAlignment="1" applyProtection="1">
      <alignment horizontal="left" vertical="center"/>
      <protection/>
    </xf>
    <xf numFmtId="0" fontId="0" fillId="42" borderId="81" xfId="0" applyFill="1" applyBorder="1" applyAlignment="1" applyProtection="1">
      <alignment horizontal="left" vertical="top" wrapText="1"/>
      <protection locked="0"/>
    </xf>
    <xf numFmtId="0" fontId="0" fillId="42" borderId="82" xfId="0" applyFill="1" applyBorder="1" applyAlignment="1" applyProtection="1">
      <alignment horizontal="left" vertical="top" wrapText="1"/>
      <protection locked="0"/>
    </xf>
    <xf numFmtId="0" fontId="0" fillId="42" borderId="83" xfId="0" applyFill="1" applyBorder="1" applyAlignment="1" applyProtection="1">
      <alignment horizontal="left" vertical="top" wrapText="1"/>
      <protection locked="0"/>
    </xf>
    <xf numFmtId="0" fontId="0" fillId="42" borderId="84" xfId="0" applyFill="1" applyBorder="1" applyAlignment="1" applyProtection="1">
      <alignment horizontal="left" vertical="top" wrapText="1"/>
      <protection locked="0"/>
    </xf>
    <xf numFmtId="0" fontId="0" fillId="42" borderId="0" xfId="0" applyFill="1" applyBorder="1" applyAlignment="1" applyProtection="1">
      <alignment horizontal="left" vertical="top" wrapText="1"/>
      <protection locked="0"/>
    </xf>
    <xf numFmtId="0" fontId="0" fillId="42" borderId="85" xfId="0" applyFill="1" applyBorder="1" applyAlignment="1" applyProtection="1">
      <alignment horizontal="left" vertical="top" wrapText="1"/>
      <protection locked="0"/>
    </xf>
    <xf numFmtId="0" fontId="0" fillId="42" borderId="86" xfId="0" applyFill="1" applyBorder="1" applyAlignment="1" applyProtection="1">
      <alignment horizontal="left" vertical="top" wrapText="1"/>
      <protection locked="0"/>
    </xf>
    <xf numFmtId="0" fontId="0" fillId="42" borderId="87" xfId="0" applyFill="1" applyBorder="1" applyAlignment="1" applyProtection="1">
      <alignment horizontal="left" vertical="top" wrapText="1"/>
      <protection locked="0"/>
    </xf>
    <xf numFmtId="0" fontId="0" fillId="42" borderId="88" xfId="0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95">
    <dxf>
      <fill>
        <patternFill>
          <bgColor indexed="42"/>
        </patternFill>
      </fill>
    </dxf>
    <dxf>
      <fill>
        <patternFill>
          <bgColor indexed="9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53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  <border>
        <right style="thin"/>
        <bottom style="thin"/>
      </border>
    </dxf>
    <dxf>
      <fill>
        <patternFill>
          <bgColor indexed="50"/>
        </patternFill>
      </fill>
      <border>
        <right style="thin"/>
        <bottom style="thin"/>
      </border>
    </dxf>
    <dxf>
      <fill>
        <patternFill>
          <bgColor indexed="50"/>
        </patternFill>
      </fill>
      <border>
        <left>
          <color indexed="63"/>
        </left>
        <right style="thin"/>
        <bottom style="thin"/>
      </border>
    </dxf>
    <dxf>
      <fill>
        <patternFill>
          <bgColor indexed="50"/>
        </patternFill>
      </fill>
      <border>
        <right style="thin"/>
      </border>
    </dxf>
    <dxf>
      <fill>
        <patternFill>
          <bgColor indexed="50"/>
        </patternFill>
      </fill>
      <border>
        <right style="thin"/>
      </border>
    </dxf>
    <dxf>
      <fill>
        <patternFill>
          <bgColor indexed="50"/>
        </patternFill>
      </fill>
      <border>
        <left>
          <color indexed="63"/>
        </left>
        <right style="thin"/>
      </border>
    </dxf>
    <dxf>
      <fill>
        <patternFill>
          <bgColor indexed="50"/>
        </patternFill>
      </fill>
      <border>
        <left style="thin"/>
        <right style="thin"/>
        <bottom>
          <color indexed="63"/>
        </bottom>
      </border>
    </dxf>
    <dxf>
      <fill>
        <patternFill>
          <bgColor indexed="50"/>
        </patternFill>
      </fill>
      <border>
        <left style="thin"/>
        <right style="thin"/>
      </border>
    </dxf>
    <dxf>
      <fill>
        <patternFill>
          <bgColor indexed="50"/>
        </patternFill>
      </fill>
      <border>
        <left style="thin"/>
        <right style="thin"/>
      </border>
    </dxf>
    <dxf>
      <fill>
        <patternFill>
          <bgColor indexed="50"/>
        </patternFill>
      </fill>
      <border>
        <right style="thin"/>
        <top style="thin"/>
      </border>
    </dxf>
    <dxf>
      <fill>
        <patternFill>
          <bgColor indexed="50"/>
        </patternFill>
      </fill>
      <border>
        <right style="thin"/>
        <top style="thin"/>
      </border>
    </dxf>
    <dxf>
      <fill>
        <patternFill>
          <bgColor indexed="50"/>
        </patternFill>
      </fill>
      <border>
        <right style="thin"/>
        <top style="thin"/>
        <bottom>
          <color indexed="63"/>
        </bottom>
      </border>
    </dxf>
    <dxf>
      <fill>
        <patternFill>
          <bgColor indexed="50"/>
        </patternFill>
      </fill>
      <border>
        <top style="thin"/>
        <bottom style="thin"/>
      </border>
    </dxf>
    <dxf>
      <fill>
        <patternFill>
          <bgColor indexed="50"/>
        </patternFill>
      </fill>
      <border>
        <top style="thin"/>
        <bottom style="thin"/>
      </border>
    </dxf>
    <dxf>
      <fill>
        <patternFill>
          <bgColor indexed="50"/>
        </patternFill>
      </fill>
      <border>
        <top style="thin"/>
        <bottom style="thin"/>
      </border>
    </dxf>
    <dxf>
      <fill>
        <patternFill>
          <bgColor indexed="50"/>
        </patternFill>
      </fill>
      <border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>
        <top style="thin"/>
        <bottom style="thin">
          <color rgb="FF000000"/>
        </bottom>
      </border>
    </dxf>
    <dxf>
      <fill>
        <patternFill>
          <bgColor rgb="FF99CC00"/>
        </patternFill>
      </fill>
      <border>
        <right style="thin">
          <color rgb="FF000000"/>
        </right>
        <top style="thin">
          <color rgb="FF000000"/>
        </top>
        <bottom>
          <color rgb="FF000000"/>
        </bottom>
      </border>
    </dxf>
    <dxf>
      <fill>
        <patternFill>
          <bgColor rgb="FF99CC00"/>
        </patternFill>
      </fill>
      <border>
        <right style="thin">
          <color rgb="FF000000"/>
        </right>
        <top style="thin">
          <color rgb="FF000000"/>
        </top>
      </border>
    </dxf>
    <dxf>
      <fill>
        <patternFill>
          <bgColor rgb="FF99CC00"/>
        </patternFill>
      </fill>
      <border>
        <left style="thin">
          <color rgb="FF000000"/>
        </left>
        <right style="thin">
          <color rgb="FF000000"/>
        </right>
      </border>
    </dxf>
    <dxf>
      <fill>
        <patternFill>
          <bgColor rgb="FF99CC00"/>
        </patternFill>
      </fill>
      <border>
        <left style="thin">
          <color rgb="FF000000"/>
        </left>
        <right style="thin">
          <color rgb="FF000000"/>
        </right>
        <bottom>
          <color rgb="FF000000"/>
        </bottom>
      </border>
    </dxf>
    <dxf>
      <fill>
        <patternFill>
          <bgColor rgb="FF99CC00"/>
        </patternFill>
      </fill>
      <border>
        <left>
          <color rgb="FF000000"/>
        </left>
        <right style="thin">
          <color rgb="FF000000"/>
        </right>
      </border>
    </dxf>
    <dxf>
      <fill>
        <patternFill>
          <bgColor rgb="FF99CC00"/>
        </patternFill>
      </fill>
      <border>
        <right style="thin">
          <color rgb="FF000000"/>
        </right>
      </border>
    </dxf>
    <dxf>
      <fill>
        <patternFill>
          <bgColor rgb="FF99CC00"/>
        </patternFill>
      </fill>
      <border>
        <left>
          <color rgb="FF000000"/>
        </left>
        <right style="thin">
          <color rgb="FF000000"/>
        </right>
        <bottom style="thin">
          <color rgb="FF000000"/>
        </bottom>
      </border>
    </dxf>
    <dxf>
      <fill>
        <patternFill>
          <bgColor rgb="FF99CC00"/>
        </patternFill>
      </fill>
      <border>
        <right style="thin">
          <color rgb="FF000000"/>
        </right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3</xdr:row>
      <xdr:rowOff>57150</xdr:rowOff>
    </xdr:from>
    <xdr:to>
      <xdr:col>5</xdr:col>
      <xdr:colOff>0</xdr:colOff>
      <xdr:row>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542925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</xdr:row>
      <xdr:rowOff>76200</xdr:rowOff>
    </xdr:from>
    <xdr:to>
      <xdr:col>1</xdr:col>
      <xdr:colOff>523875</xdr:colOff>
      <xdr:row>6</xdr:row>
      <xdr:rowOff>66675</xdr:rowOff>
    </xdr:to>
    <xdr:pic>
      <xdr:nvPicPr>
        <xdr:cNvPr id="2" name="Picture 2" descr="marchio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38125"/>
          <a:ext cx="1952625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0</xdr:row>
      <xdr:rowOff>0</xdr:rowOff>
    </xdr:from>
    <xdr:to>
      <xdr:col>12</xdr:col>
      <xdr:colOff>38100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0</xdr:row>
      <xdr:rowOff>0</xdr:rowOff>
    </xdr:from>
    <xdr:to>
      <xdr:col>12</xdr:col>
      <xdr:colOff>38100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0</xdr:row>
      <xdr:rowOff>0</xdr:rowOff>
    </xdr:from>
    <xdr:to>
      <xdr:col>12</xdr:col>
      <xdr:colOff>38100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0</xdr:row>
      <xdr:rowOff>0</xdr:rowOff>
    </xdr:from>
    <xdr:to>
      <xdr:col>12</xdr:col>
      <xdr:colOff>38100</xdr:colOff>
      <xdr:row>0</xdr:row>
      <xdr:rowOff>0</xdr:rowOff>
    </xdr:to>
    <xdr:sp>
      <xdr:nvSpPr>
        <xdr:cNvPr id="4" name="Line 3"/>
        <xdr:cNvSpPr>
          <a:spLocks/>
        </xdr:cNvSpPr>
      </xdr:nvSpPr>
      <xdr:spPr>
        <a:xfrm flipH="1" flipV="1"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0</xdr:row>
      <xdr:rowOff>0</xdr:rowOff>
    </xdr:from>
    <xdr:to>
      <xdr:col>12</xdr:col>
      <xdr:colOff>38100</xdr:colOff>
      <xdr:row>0</xdr:row>
      <xdr:rowOff>0</xdr:rowOff>
    </xdr:to>
    <xdr:sp>
      <xdr:nvSpPr>
        <xdr:cNvPr id="5" name="Line 3"/>
        <xdr:cNvSpPr>
          <a:spLocks/>
        </xdr:cNvSpPr>
      </xdr:nvSpPr>
      <xdr:spPr>
        <a:xfrm flipH="1" flipV="1"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0</xdr:row>
      <xdr:rowOff>0</xdr:rowOff>
    </xdr:from>
    <xdr:to>
      <xdr:col>12</xdr:col>
      <xdr:colOff>38100</xdr:colOff>
      <xdr:row>0</xdr:row>
      <xdr:rowOff>0</xdr:rowOff>
    </xdr:to>
    <xdr:sp>
      <xdr:nvSpPr>
        <xdr:cNvPr id="6" name="Line 3"/>
        <xdr:cNvSpPr>
          <a:spLocks/>
        </xdr:cNvSpPr>
      </xdr:nvSpPr>
      <xdr:spPr>
        <a:xfrm flipH="1" flipV="1">
          <a:off x="9401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90</xdr:row>
      <xdr:rowOff>66675</xdr:rowOff>
    </xdr:from>
    <xdr:to>
      <xdr:col>12</xdr:col>
      <xdr:colOff>38100</xdr:colOff>
      <xdr:row>90</xdr:row>
      <xdr:rowOff>66675</xdr:rowOff>
    </xdr:to>
    <xdr:sp>
      <xdr:nvSpPr>
        <xdr:cNvPr id="7" name="Line 3"/>
        <xdr:cNvSpPr>
          <a:spLocks/>
        </xdr:cNvSpPr>
      </xdr:nvSpPr>
      <xdr:spPr>
        <a:xfrm flipH="1" flipV="1">
          <a:off x="9401175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0</xdr:rowOff>
    </xdr:from>
    <xdr:to>
      <xdr:col>0</xdr:col>
      <xdr:colOff>428625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1925"/>
          <a:ext cx="3905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1</xdr:row>
      <xdr:rowOff>76200</xdr:rowOff>
    </xdr:from>
    <xdr:to>
      <xdr:col>11</xdr:col>
      <xdr:colOff>514350</xdr:colOff>
      <xdr:row>6</xdr:row>
      <xdr:rowOff>95250</xdr:rowOff>
    </xdr:to>
    <xdr:pic>
      <xdr:nvPicPr>
        <xdr:cNvPr id="2" name="Picture 2" descr="marchio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238125"/>
          <a:ext cx="3048000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5</xdr:col>
      <xdr:colOff>581025</xdr:colOff>
      <xdr:row>22</xdr:row>
      <xdr:rowOff>0</xdr:rowOff>
    </xdr:to>
    <xdr:sp>
      <xdr:nvSpPr>
        <xdr:cNvPr id="1" name="Testo 6"/>
        <xdr:cNvSpPr txBox="1">
          <a:spLocks noChangeArrowheads="1"/>
        </xdr:cNvSpPr>
      </xdr:nvSpPr>
      <xdr:spPr>
        <a:xfrm>
          <a:off x="95250" y="47625"/>
          <a:ext cx="6734175" cy="2676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Gentile Signora, Egregio Signore,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inviamo il questionario per la rilevazione dei dati sulla struttura e sull'attività economica e finanziaria delle imprese nell'anno 2014. Come può notare, la logica del questionario e la classificazione degli aggregati sono ispirati fondamentalmente ai criteri ed ai principi della IV Direttiva CEE, recepita con decreto legislativo 9 aprile 1991, n. 127. Per la compilazione del questionario è indispensabile un'attenta lettura dell'inserto allegato; ove alcuni dati non fossero direttamente desumibili dalle registrazioni contabili ed extracontabili, potrà ricorrere a stime il più possibile aderenti alla realtà.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 facciamo presente che in occasione della indagine relativa all'anno 2014 viene proposto un altro questionario relativo alle spese per la conservazione dell'ambiente.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La preghiamo cortesemente di compilare le diverse sezioni dei questionari secondo le modalità indicate e di restituirli all'ISTAT  entro 20 giorni dalla data di ricezione della presente tramite il sito Web indicato sulla lettera di notifica. Il rispetto delle norme di compilazione dei questionari e della scadenza prevista per la trasmissione dei dati ci consentirà di non importunarLa ulteriormente con solleciti o richieste di chiarimenti. In ogni caso, Le suggeriamo di conservare una copia del file. Le ricordiamo che i dati forniti dalla Sua impresa sono tutelati per legge dal più rigoroso segreto statistico e che l'obbligo di risposta per questa rilevazione è sancito sia dalla legislazione nazionale (Programma statistico nazionale), sia dalla normativa comunitaria (Regolamento 295/2008). Titolare del trattamento dei dati personali raccolti in occasione della presente rilevazione è l'Istituto nazionale di statistica. Responsabile del trattamento è il Direttore centrale delle statistiche economiche strutturali.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Naturalmente, siamo a Sua completa disposizione per ogni eventuale chiarimento.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 informazioni sull'attività dell'ISTAT e sui servizi offerti consultare il sito internet http://www.istat.it contattare la Direzione Centrale per la Diffusione della Informazione Statistica e il Supporto alla Produzione Editoriale  o il Centro di Informazione statistica del capoluogo della Sua regione.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 scusiamo per il disturbo che Le arrechiamo e La ringraziamo fin d'ora per la preziosa collaborazione. Con molti cordiali saluti.    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5</xdr:col>
      <xdr:colOff>495300</xdr:colOff>
      <xdr:row>40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5286375"/>
          <a:ext cx="67437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SCELTA DELL'UNITA MONETARIA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VALORI MONETARI INDICATI NEL PRESENTE QUESTIONARIO SONO ESPRESSI IN ( BARRARE LA CASELLA IN CORRISPONDENZA DELL'UNITA MONETARIA SCELTA)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  LIRE …………………………. 1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  EURO………………………… 2    </a:t>
          </a:r>
        </a:p>
      </xdr:txBody>
    </xdr:sp>
    <xdr:clientData/>
  </xdr:twoCellAnchor>
  <xdr:twoCellAnchor>
    <xdr:from>
      <xdr:col>0</xdr:col>
      <xdr:colOff>1000125</xdr:colOff>
      <xdr:row>78</xdr:row>
      <xdr:rowOff>85725</xdr:rowOff>
    </xdr:from>
    <xdr:to>
      <xdr:col>3</xdr:col>
      <xdr:colOff>647700</xdr:colOff>
      <xdr:row>81</xdr:row>
      <xdr:rowOff>133350</xdr:rowOff>
    </xdr:to>
    <xdr:sp>
      <xdr:nvSpPr>
        <xdr:cNvPr id="3" name="Testo 7"/>
        <xdr:cNvSpPr txBox="1">
          <a:spLocks noChangeArrowheads="1"/>
        </xdr:cNvSpPr>
      </xdr:nvSpPr>
      <xdr:spPr>
        <a:xfrm>
          <a:off x="1000125" y="10610850"/>
          <a:ext cx="4514850" cy="533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 prega di restituire il questionario, debitamente compilato entro 20 giorni</a:t>
          </a:r>
        </a:p>
      </xdr:txBody>
    </xdr:sp>
    <xdr:clientData/>
  </xdr:twoCellAnchor>
  <xdr:twoCellAnchor>
    <xdr:from>
      <xdr:col>0</xdr:col>
      <xdr:colOff>19050</xdr:colOff>
      <xdr:row>40</xdr:row>
      <xdr:rowOff>95250</xdr:rowOff>
    </xdr:from>
    <xdr:to>
      <xdr:col>5</xdr:col>
      <xdr:colOff>342900</xdr:colOff>
      <xdr:row>77</xdr:row>
      <xdr:rowOff>0</xdr:rowOff>
    </xdr:to>
    <xdr:sp>
      <xdr:nvSpPr>
        <xdr:cNvPr id="4" name="Testo 1"/>
        <xdr:cNvSpPr txBox="1">
          <a:spLocks noChangeArrowheads="1"/>
        </xdr:cNvSpPr>
      </xdr:nvSpPr>
      <xdr:spPr>
        <a:xfrm>
          <a:off x="19050" y="5381625"/>
          <a:ext cx="6572250" cy="4981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SEGRETO STATISTICO, OBBLIGO DI RISPOSTA, TUTELA DELLA RISERVATEZZA E DIRITTI DEGLI INTERESSATI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 Regolamento CE n. 223/2009 del Parlamento europeo e del Consiglio, dell’11 marzo 2009, relativo alle statistiche europee e che abroga il regolamento (CE/Euratom) n. 1101/2008 del Parlamento europeo e del Consiglio, relativo alla trasmissione all’Istituto statistico delle comunità europee di dati statistici protetti dal segreto, il regolamento (CE) n. 322/97 del Consiglio, relativo alle statistiche comunitarie, e la decisione 89/382/CEE/Euratom del Consiglio, che istituisce un comitato delle Comunità europee (GUUE n. L 87 del 31 marzo 2009);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 Regolamento (UE) n. 549/2013 del Parlamento europeo e del Consiglio, del 21 maggio 2013, relativo al sistema europeo dei conti nazionali e regionali nell’Unione Europea;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 Regolamento CE 30 marzo 2010, n. 275/2010, Regolamento della Commissione che attua il regolamento (CE) n. 295/2008 del Parlamento europeo e del Consiglio per quanto riguarda i criteri di valutazione della qualità delle statistiche strutturali sulle imprese;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 Regolamento CE n. 295/2008 del Consiglio dell’ 11 marzo 2008, relativo alle statistiche strutturali sulle imprese (rifusione) (GUUE 9 aprile 2008, n.L 97);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 Decreto legislativo 6 settembre 1989 n. 322, e successive modifiche ed integrazioni, “Norme sul Sistema statistico nazionale e sulla riorganizzazione dell’Istituto nazionale di statistica” – art. 6-bis (trattamenti di dati personali), art. 7 (obbligo di fornire dati statistici), art. 8 (segreto d’ufficio degli addetti agli uffici di statistica), art. 9 (disposizioni per la tutela del segreto statistico), art. 11 (sanzioni amministrative in caso di mancata risposta), art. 13 (Programma statistico nazionale);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 Decreto del Presidente della Repubblica 7 settembre 2010, n. 166, “Regolamento recante il riordino dell’Istituto nazionale di statistica”;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 Decreto legislativo 30 giugno 2003 n. 196, “Codice in materia di protezione dei dati personali” come modificato dal D.L. 6.12.2011 – art. 4 (definizioni), artt. 104-110 (trattamento per scopi statistici o scientifici);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 “Codice di deontologia e di buona condotta per i trattamenti di dati personali a scopi statistici e di ricerca scientifica effettuati nell’ambito del Sistema statistico nazionale” (All. A.3 del Codice in materia di protezione dei dati personali - d.lgs. 30 giugno 2003,   n. 196);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 Decreto del Presidente del Consiglio dei ministri 21 marzo 2013, ”Programma statistico nazionale 2011-2013 – Aggiornamento 2013”, (Supplemento Ordinario n. 47 alla Gazzetta Ufficiale 14 giugno 2013 - serie generale - n. 138);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Decreto del Presidente della Repubblica 19 luglio 2013, “Approvazione dell’elenco delle rilevazioni statistiche, rientranti nel Programma statistico nazionale per il triennio 2011-2013 – Aggiornamento 2013, per le quali sussiste l’obbligo dei soggetti privati di fornire i dati e le notizie che siano loro richiesti, a norma dell’articolo 7 del decreto legislativo 6 settembre 1989, n. 322” (Gazzetta Ufficiale 28 agosto 2013 - serie generale - n. 201);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 Decreto del Presidente della Repubblica 19 luglio 2013, “Elenco delle rilevazioni statistiche, rientranti nel Programma statistico nazionale per il triennio 2011-2013 - Aggiornamento 2013, per le quali, per l’anno 2013, la mancata fornitura dei dati configura violazione dell’obbligo di risposta, a norma dell'articolo 7 del decreto legislativo 6 settembre 1989, n. 322” (Gazzetta ufficiale 28 agosto 2013 - serie generale - n. 201);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 Decreto legge 31 agosto 2013, n. 101, convertito con modificazioni dalla legge 30 ottobre 2013, n. 125, “Disposizioni urgenti per il perseguimento di obiettivi di razionalizzazione nelle pubbliche amministrazioni” – art. 8-bis, che proroga l’efficacia del DPCM 21 marzo 2013, di approvazione del Programma statistico nazionale 2011-2013 – Aggiornamento 2013, e dei DPR 19 luglio 2013, relativi all’obbligo di risposta e alle sanzioni, fino all’entrata in vigore del Programma statistico nazionale 2014-2016 (Gazzetta ufficiale 30 ottobre 2013 - serie generale n. 255).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0"/>
          <a:ext cx="9086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0"/>
          <a:ext cx="7934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8100" y="0"/>
          <a:ext cx="7934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0"/>
          <a:ext cx="7324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8100" y="0"/>
          <a:ext cx="7324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38100" y="0"/>
          <a:ext cx="7686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38100" y="0"/>
          <a:ext cx="7686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0"/>
          <a:ext cx="8858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8100" y="0"/>
          <a:ext cx="8858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0"/>
          <a:ext cx="10258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8100" y="0"/>
          <a:ext cx="10258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8100" y="0"/>
          <a:ext cx="7200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17</xdr:col>
      <xdr:colOff>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8100" y="0"/>
          <a:ext cx="7200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tuscolana\Gruppo_SSI_B\DOCUME~1\distefan\IMPOST~1\Temp\sci_ias_u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tuscolana\Gruppo_SSI_B\DOCUME~1\distefan\IMPOST~1\Temp\sci2009_ivd_1805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tuscolana\Gruppo_SSI_B\DOCUME~1\distefan\IMPOST~1\Temp\sci_ivd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-tuscolana\Gruppo_SSI_B\DOCUME~1\distefan\IMPOST~1\Temp\sci_ias_uf_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STAT%202\Boselli%202011\SCI2012\PARTENZA%20INDAGINE%202012%20b\questionari%202012\nomi%20garritano\DEFINITIVI%202012%20NOME%20GARRITANO\DEFINITIVI%202\sci_i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ilevazione_SCI\sci_2009\modifiche_al_modello\sci2009_ivd_180520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istefan\IMPOST~1\Temp\sci_ivd_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istefan\IMPOST~1\Temp\sci_ias_uf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grafica"/>
      <sheetName val="Segreto statistico"/>
      <sheetName val="Sezione 1"/>
      <sheetName val="Sezione 2"/>
      <sheetName val="SEZVALU"/>
      <sheetName val="Sezione 3"/>
      <sheetName val="Sezione 4"/>
      <sheetName val="Sezione 5"/>
      <sheetName val="Sezione 6"/>
      <sheetName val="Sezione 7"/>
      <sheetName val="Sezione 8"/>
      <sheetName val="ambiente"/>
      <sheetName val="Comunicazioni"/>
      <sheetName val="anagrafica_uf"/>
      <sheetName val="sezione 1_uf"/>
      <sheetName val="sezione 2_uf"/>
      <sheetName val="sezione 3_uf"/>
      <sheetName val="sezione 4_uf"/>
    </sheetNames>
    <sheetDataSet>
      <sheetData sheetId="10">
        <row r="158">
          <cell r="K15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grafica"/>
      <sheetName val="Segreto statistico"/>
      <sheetName val="Sezione 1"/>
      <sheetName val="Sezione 2"/>
      <sheetName val="Sezione 3"/>
      <sheetName val="Sezione 4"/>
      <sheetName val="Sezione 5"/>
      <sheetName val="Sezione 6"/>
      <sheetName val="Sezione 7"/>
      <sheetName val="Sezione 8"/>
      <sheetName val="ambiente"/>
      <sheetName val="Comunicazion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agrafica"/>
      <sheetName val="Segreto statistico"/>
      <sheetName val="Sezione 1"/>
      <sheetName val="Sezione 2"/>
      <sheetName val="Sezione 3"/>
      <sheetName val="Sezione 4"/>
      <sheetName val="Sezione 5"/>
      <sheetName val="Sezione 6"/>
      <sheetName val="Sezione 7"/>
      <sheetName val="Sezione 8"/>
      <sheetName val="ambiente"/>
      <sheetName val="Comunicazion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agrafica"/>
      <sheetName val="Segreto statistico"/>
      <sheetName val="Sezione 1"/>
      <sheetName val="Sezione 2"/>
      <sheetName val="SEZVALU"/>
      <sheetName val="Sezione 3"/>
      <sheetName val="Sezione 4"/>
      <sheetName val="Sezione 5"/>
      <sheetName val="Sezione 6"/>
      <sheetName val="Sezione 7"/>
      <sheetName val="Sezione 8"/>
      <sheetName val="ambiente"/>
      <sheetName val="Comunicazioni"/>
      <sheetName val="anagrafica_uf"/>
      <sheetName val="sezione 1_uf"/>
      <sheetName val="sezione 2_uf"/>
      <sheetName val="sezione 3_uf"/>
      <sheetName val="sezione 4_u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agrafica"/>
      <sheetName val="Segreto statistico"/>
      <sheetName val="Sezione 1"/>
      <sheetName val="Sezione 2"/>
      <sheetName val="SEZVALU"/>
      <sheetName val="Sezione 3"/>
      <sheetName val="Sezione 4"/>
      <sheetName val="Sezione 5"/>
      <sheetName val="Sezione 6"/>
      <sheetName val="Sezione 7"/>
      <sheetName val="ambiente"/>
      <sheetName val="Comunicazioni"/>
    </sheetNames>
    <sheetDataSet>
      <sheetData sheetId="2">
        <row r="1">
          <cell r="E1" t="str">
            <v>QSCI11X</v>
          </cell>
        </row>
      </sheetData>
      <sheetData sheetId="7">
        <row r="19">
          <cell r="N19">
            <v>0</v>
          </cell>
          <cell r="P19">
            <v>0</v>
          </cell>
        </row>
        <row r="28">
          <cell r="N28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agrafica"/>
      <sheetName val="Segreto statistico"/>
      <sheetName val="Sezione 1"/>
      <sheetName val="Sezione 2"/>
      <sheetName val="Sezione 3"/>
      <sheetName val="Sezione 4"/>
      <sheetName val="Sezione 5"/>
      <sheetName val="Sezione 6"/>
      <sheetName val="Sezione 7"/>
      <sheetName val="Sezione 8"/>
      <sheetName val="ambiente"/>
      <sheetName val="Comunicazion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agrafica"/>
      <sheetName val="Segreto statistico"/>
      <sheetName val="Sezione 1"/>
      <sheetName val="Sezione 2"/>
      <sheetName val="Sezione 3"/>
      <sheetName val="Sezione 4"/>
      <sheetName val="Sezione 5"/>
      <sheetName val="Sezione 6"/>
      <sheetName val="Sezione 7"/>
      <sheetName val="Sezione 8"/>
      <sheetName val="ambiente"/>
      <sheetName val="Comunicazioni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nagrafica"/>
      <sheetName val="Segreto statistico"/>
      <sheetName val="Sezione 1"/>
      <sheetName val="Sezione 2"/>
      <sheetName val="SEZVALU"/>
      <sheetName val="Sezione 3"/>
      <sheetName val="Sezione 4"/>
      <sheetName val="Sezione 5"/>
      <sheetName val="Sezione 6"/>
      <sheetName val="Sezione 7"/>
      <sheetName val="Sezione 8"/>
      <sheetName val="ambiente"/>
      <sheetName val="Comunicazioni"/>
      <sheetName val="anagrafica_uf"/>
      <sheetName val="sezione 1_uf"/>
      <sheetName val="sezione 2_uf"/>
      <sheetName val="sezione 3_uf"/>
      <sheetName val="sezione 4_u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98"/>
  <sheetViews>
    <sheetView showGridLines="0" tabSelected="1" zoomScale="85" zoomScaleNormal="85" zoomScaleSheetLayoutView="100" zoomScalePageLayoutView="0" workbookViewId="0" topLeftCell="A1">
      <selection activeCell="B23" sqref="B23"/>
    </sheetView>
  </sheetViews>
  <sheetFormatPr defaultColWidth="9.140625" defaultRowHeight="12.75"/>
  <cols>
    <col min="1" max="1" width="27.7109375" style="0" customWidth="1"/>
    <col min="2" max="4" width="12.7109375" style="0" customWidth="1"/>
    <col min="5" max="5" width="8.8515625" style="0" bestFit="1" customWidth="1"/>
    <col min="6" max="6" width="10.7109375" style="0" customWidth="1"/>
    <col min="8" max="8" width="8.140625" style="0" customWidth="1"/>
    <col min="9" max="9" width="6.7109375" style="0" customWidth="1"/>
    <col min="10" max="10" width="6.8515625" style="0" customWidth="1"/>
    <col min="11" max="12" width="6.57421875" style="0" customWidth="1"/>
    <col min="13" max="13" width="14.57421875" style="0" customWidth="1"/>
    <col min="14" max="14" width="16.421875" style="283" customWidth="1"/>
    <col min="15" max="19" width="9.140625" style="283" customWidth="1"/>
    <col min="20" max="20" width="9.140625" style="303" customWidth="1"/>
  </cols>
  <sheetData>
    <row r="1" spans="1:26" s="283" customFormat="1" ht="12.75">
      <c r="A1" s="343" t="str">
        <f>"INDATA_SCI_2014_IAS"</f>
        <v>INDATA_SCI_2014_IAS</v>
      </c>
      <c r="B1" s="343" t="s">
        <v>202</v>
      </c>
      <c r="C1" s="343" t="s">
        <v>464</v>
      </c>
      <c r="N1" s="440"/>
      <c r="O1" s="440"/>
      <c r="P1" s="440"/>
      <c r="Q1" s="425" t="str">
        <f>IF(OR(Q4=0,N4=0),"ISTAT_SCI_TEST_VUOTO","")</f>
        <v>ISTAT_SCI_TEST_VUOTO</v>
      </c>
      <c r="R1" s="420"/>
      <c r="S1" s="420"/>
      <c r="Z1" s="283" t="s">
        <v>119</v>
      </c>
    </row>
    <row r="2" spans="1:19" ht="12.75">
      <c r="A2" s="462"/>
      <c r="N2" s="420"/>
      <c r="O2" s="420"/>
      <c r="P2" s="420"/>
      <c r="Q2" s="420"/>
      <c r="R2" s="420"/>
      <c r="S2" s="420"/>
    </row>
    <row r="3" spans="1:19" ht="12.75">
      <c r="A3" s="462"/>
      <c r="M3" s="4" t="s">
        <v>171</v>
      </c>
      <c r="N3" s="373" t="str">
        <f>CONCATENATE(Z1,'Segreto statistico'!Z1,'Sezione 1'!Z1,'Sezione 2'!R1,'Sezione 3'!AI1,'Sezione 4'!Z1,'Sezione 5'!Z1,'Sezione 6'!Z1,'Sezione 7'!Z1,'Sezione 8'!Z1,ambiente!Z1,Comunicazioni!Z1)</f>
        <v>ABCDEFGHILMN</v>
      </c>
      <c r="O3" s="426" t="str">
        <f>N3</f>
        <v>ABCDEFGHILMN</v>
      </c>
      <c r="P3" s="420"/>
      <c r="Q3" s="420"/>
      <c r="R3" s="420"/>
      <c r="S3" s="420"/>
    </row>
    <row r="4" spans="1:19" ht="12.75">
      <c r="A4" s="462"/>
      <c r="N4" s="425">
        <f>IF(ISERROR(N3),0,1)</f>
        <v>1</v>
      </c>
      <c r="O4" s="425"/>
      <c r="P4" s="425"/>
      <c r="Q4" s="425">
        <f>SUM(IF(stato_impr&lt;&gt;1,stato_impr,0),proc_in_atto,fusione_scorp_incorp,'Sezione 1'!Y8*('Sezione 1'!Y62+'Sezione 1'!Y94)*'Sezione 3'!AF10*'Sezione 4'!S16)</f>
        <v>0</v>
      </c>
      <c r="R4" s="420"/>
      <c r="S4" s="420"/>
    </row>
    <row r="5" ht="12.75">
      <c r="A5" s="3"/>
    </row>
    <row r="6" ht="12.75">
      <c r="A6" s="3"/>
    </row>
    <row r="7" ht="12.75">
      <c r="A7" s="3"/>
    </row>
    <row r="8" spans="1:7" ht="12.75" customHeight="1">
      <c r="A8" s="449" t="s">
        <v>402</v>
      </c>
      <c r="B8" s="449"/>
      <c r="C8" s="5"/>
      <c r="D8" s="5"/>
      <c r="E8" s="5"/>
      <c r="F8" s="5"/>
      <c r="G8" s="5"/>
    </row>
    <row r="9" spans="1:7" ht="12.75">
      <c r="A9" s="449" t="s">
        <v>403</v>
      </c>
      <c r="B9" s="449"/>
      <c r="C9" s="5"/>
      <c r="D9" s="5"/>
      <c r="E9" s="5"/>
      <c r="F9" s="5"/>
      <c r="G9" s="5"/>
    </row>
    <row r="10" spans="1:7" ht="12.75">
      <c r="A10" s="449" t="s">
        <v>404</v>
      </c>
      <c r="B10" s="449"/>
      <c r="C10" s="5"/>
      <c r="D10" s="5"/>
      <c r="E10" s="5"/>
      <c r="F10" s="5"/>
      <c r="G10" s="5"/>
    </row>
    <row r="11" spans="1:7" ht="12.75">
      <c r="A11" s="449" t="s">
        <v>407</v>
      </c>
      <c r="B11" s="449"/>
      <c r="C11" s="5"/>
      <c r="D11" s="5"/>
      <c r="E11" s="5"/>
      <c r="F11" s="5"/>
      <c r="G11" s="5"/>
    </row>
    <row r="12" spans="1:7" ht="12.75">
      <c r="A12" s="449" t="s">
        <v>408</v>
      </c>
      <c r="B12" s="449"/>
      <c r="C12" s="5"/>
      <c r="D12" s="5"/>
      <c r="E12" s="5"/>
      <c r="F12" s="5"/>
      <c r="G12" s="5"/>
    </row>
    <row r="13" spans="1:7" ht="12.75">
      <c r="A13" s="449" t="s">
        <v>409</v>
      </c>
      <c r="B13" s="449"/>
      <c r="C13" s="5"/>
      <c r="D13" s="5"/>
      <c r="E13" s="5"/>
      <c r="F13" s="5"/>
      <c r="G13" s="5"/>
    </row>
    <row r="14" spans="1:7" ht="12.75">
      <c r="A14" s="449"/>
      <c r="B14" s="449"/>
      <c r="C14" s="6"/>
      <c r="D14" s="6"/>
      <c r="E14" s="6"/>
      <c r="F14" s="6"/>
      <c r="G14" s="6"/>
    </row>
    <row r="15" ht="13.5" thickBot="1"/>
    <row r="16" spans="2:19" ht="18" customHeight="1" thickBot="1">
      <c r="B16" s="454" t="s">
        <v>410</v>
      </c>
      <c r="C16" s="455"/>
      <c r="D16" s="455"/>
      <c r="E16" s="455"/>
      <c r="F16" s="456"/>
      <c r="G16" s="458" t="s">
        <v>460</v>
      </c>
      <c r="H16" s="459"/>
      <c r="I16" s="459"/>
      <c r="J16" s="459"/>
      <c r="K16" s="459"/>
      <c r="L16" s="459"/>
      <c r="M16" s="460"/>
      <c r="R16" s="346"/>
      <c r="S16" s="346"/>
    </row>
    <row r="17" spans="18:19" ht="12.75">
      <c r="R17" s="346"/>
      <c r="S17" s="346"/>
    </row>
    <row r="18" spans="2:19" ht="12.75">
      <c r="B18" s="298"/>
      <c r="C18" s="297"/>
      <c r="D18" s="299"/>
      <c r="E18" s="461"/>
      <c r="F18" s="461"/>
      <c r="G18" s="7"/>
      <c r="R18" s="346"/>
      <c r="S18" s="346"/>
    </row>
    <row r="19" spans="18:19" ht="12.75">
      <c r="R19" s="346"/>
      <c r="S19" s="346"/>
    </row>
    <row r="20" spans="18:19" ht="12.75">
      <c r="R20" s="346"/>
      <c r="S20" s="346"/>
    </row>
    <row r="21" spans="1:19" ht="29.25" customHeight="1">
      <c r="A21" s="450" t="s">
        <v>561</v>
      </c>
      <c r="B21" s="451"/>
      <c r="C21" s="451"/>
      <c r="D21" s="451"/>
      <c r="E21" s="451"/>
      <c r="F21" s="451"/>
      <c r="G21" s="451"/>
      <c r="H21" s="451"/>
      <c r="I21" s="451"/>
      <c r="J21" s="451"/>
      <c r="K21" s="451"/>
      <c r="L21" s="451"/>
      <c r="M21" s="451"/>
      <c r="R21" s="346"/>
      <c r="S21" s="346"/>
    </row>
    <row r="22" spans="18:19" ht="12.75">
      <c r="R22" s="346"/>
      <c r="S22" s="346"/>
    </row>
    <row r="23" spans="1:19" ht="12.75" customHeight="1">
      <c r="A23" s="8" t="s">
        <v>62</v>
      </c>
      <c r="B23" s="357"/>
      <c r="C23" s="9" t="s">
        <v>411</v>
      </c>
      <c r="D23" s="357"/>
      <c r="R23" s="346"/>
      <c r="S23" s="346"/>
    </row>
    <row r="24" spans="1:19" ht="12.75">
      <c r="A24" s="10"/>
      <c r="B24" s="358">
        <f>esercizio_dal-1</f>
        <v>-1</v>
      </c>
      <c r="C24" s="11"/>
      <c r="D24" s="358">
        <f>esercizio_al-1</f>
        <v>-1</v>
      </c>
      <c r="E24" s="11"/>
      <c r="F24" s="11"/>
      <c r="G24" s="11"/>
      <c r="H24" s="11"/>
      <c r="I24" s="11"/>
      <c r="J24" s="11"/>
      <c r="K24" s="11"/>
      <c r="L24" s="11"/>
      <c r="M24" s="11"/>
      <c r="R24" s="346"/>
      <c r="S24" s="346"/>
    </row>
    <row r="25" spans="1:19" ht="12.75">
      <c r="A25" s="10" t="s">
        <v>412</v>
      </c>
      <c r="B25" s="457" t="s">
        <v>413</v>
      </c>
      <c r="C25" s="457"/>
      <c r="D25" s="457"/>
      <c r="E25" s="457"/>
      <c r="F25" s="457"/>
      <c r="G25" s="457"/>
      <c r="H25" s="457"/>
      <c r="I25" s="457"/>
      <c r="J25" s="457"/>
      <c r="K25" s="457"/>
      <c r="L25" s="457"/>
      <c r="M25" s="457"/>
      <c r="R25" s="346"/>
      <c r="S25" s="346"/>
    </row>
    <row r="26" spans="1:19" ht="12.75">
      <c r="A26" s="10" t="s">
        <v>414</v>
      </c>
      <c r="B26" s="11"/>
      <c r="C26" s="452" t="s">
        <v>203</v>
      </c>
      <c r="D26" s="452"/>
      <c r="E26" s="453"/>
      <c r="F26" s="453"/>
      <c r="G26" s="453"/>
      <c r="H26" s="453"/>
      <c r="I26" s="453"/>
      <c r="J26" s="453"/>
      <c r="K26" s="453"/>
      <c r="L26" s="453"/>
      <c r="M26" s="453"/>
      <c r="R26" s="346"/>
      <c r="S26" s="346"/>
    </row>
    <row r="27" spans="1:19" ht="12.75">
      <c r="A27" s="10" t="s">
        <v>415</v>
      </c>
      <c r="B27" s="11"/>
      <c r="C27" s="452" t="s">
        <v>216</v>
      </c>
      <c r="D27" s="452"/>
      <c r="E27" s="453"/>
      <c r="F27" s="453"/>
      <c r="G27" s="453"/>
      <c r="H27" s="453"/>
      <c r="I27" s="453"/>
      <c r="J27" s="453"/>
      <c r="K27" s="453"/>
      <c r="L27" s="453"/>
      <c r="M27" s="453"/>
      <c r="R27" s="346"/>
      <c r="S27" s="346"/>
    </row>
    <row r="28" spans="1:19" ht="12.75">
      <c r="A28" s="10" t="s">
        <v>416</v>
      </c>
      <c r="B28" s="11"/>
      <c r="C28" s="12" t="s">
        <v>462</v>
      </c>
      <c r="D28" s="463" t="s">
        <v>204</v>
      </c>
      <c r="E28" s="464"/>
      <c r="F28" s="464"/>
      <c r="G28" s="464"/>
      <c r="H28" s="464"/>
      <c r="I28" s="464"/>
      <c r="J28" s="464"/>
      <c r="K28" s="464"/>
      <c r="L28" s="465"/>
      <c r="M28" s="12" t="s">
        <v>461</v>
      </c>
      <c r="R28" s="346"/>
      <c r="S28" s="346"/>
    </row>
    <row r="29" spans="1:19" ht="12.75">
      <c r="A29" s="162" t="s">
        <v>565</v>
      </c>
      <c r="B29" s="11"/>
      <c r="C29" s="11"/>
      <c r="D29" s="11"/>
      <c r="E29" s="11"/>
      <c r="F29" s="286"/>
      <c r="G29" s="286"/>
      <c r="H29" s="11"/>
      <c r="I29" s="11"/>
      <c r="J29" s="11"/>
      <c r="K29" s="11"/>
      <c r="L29" s="11"/>
      <c r="M29" s="11"/>
      <c r="R29" s="346"/>
      <c r="S29" s="346"/>
    </row>
    <row r="30" spans="18:19" ht="12.75">
      <c r="R30" s="346"/>
      <c r="S30" s="346"/>
    </row>
    <row r="31" spans="1:19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R31" s="346"/>
      <c r="S31" s="346"/>
    </row>
    <row r="32" spans="18:19" ht="12.75">
      <c r="R32" s="346"/>
      <c r="S32" s="346"/>
    </row>
    <row r="33" spans="1:62" ht="12.75">
      <c r="A33" s="469" t="s">
        <v>449</v>
      </c>
      <c r="B33" s="469"/>
      <c r="C33" s="469"/>
      <c r="D33" s="469"/>
      <c r="E33" s="469"/>
      <c r="F33" s="469"/>
      <c r="G33" s="469"/>
      <c r="H33" s="469"/>
      <c r="I33" s="469"/>
      <c r="J33" s="469"/>
      <c r="K33" s="469"/>
      <c r="L33" s="469"/>
      <c r="M33" s="469"/>
      <c r="N33" s="347"/>
      <c r="O33" s="347"/>
      <c r="P33" s="347"/>
      <c r="Q33" s="347"/>
      <c r="R33" s="348"/>
      <c r="S33" s="348"/>
      <c r="T33" s="34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</row>
    <row r="34" spans="13:19" ht="12.75">
      <c r="M34" s="4" t="s">
        <v>401</v>
      </c>
      <c r="R34" s="346"/>
      <c r="S34" s="346"/>
    </row>
    <row r="35" spans="18:19" ht="12.75">
      <c r="R35" s="346"/>
      <c r="S35" s="346"/>
    </row>
    <row r="36" spans="1:62" ht="12.75">
      <c r="A36" s="466" t="s">
        <v>180</v>
      </c>
      <c r="B36" s="466"/>
      <c r="C36" s="466"/>
      <c r="D36" s="466"/>
      <c r="E36" s="466"/>
      <c r="F36" s="466"/>
      <c r="G36" s="466"/>
      <c r="H36" s="466"/>
      <c r="I36" s="466"/>
      <c r="J36" s="466"/>
      <c r="K36" s="466"/>
      <c r="L36" s="466"/>
      <c r="M36" s="466"/>
      <c r="N36" s="347"/>
      <c r="O36" s="347"/>
      <c r="P36" s="347"/>
      <c r="Q36" s="347"/>
      <c r="R36" s="348"/>
      <c r="S36" s="348"/>
      <c r="T36" s="34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</row>
    <row r="37" spans="18:19" ht="13.5" thickBot="1">
      <c r="R37" s="346"/>
      <c r="S37" s="346"/>
    </row>
    <row r="38" spans="1:19" ht="24.75" customHeight="1" thickBot="1">
      <c r="A38" s="16" t="s">
        <v>417</v>
      </c>
      <c r="B38" s="467" t="s">
        <v>460</v>
      </c>
      <c r="C38" s="468"/>
      <c r="R38" s="346"/>
      <c r="S38" s="346"/>
    </row>
    <row r="39" spans="18:19" ht="12.75">
      <c r="R39" s="346"/>
      <c r="S39" s="346"/>
    </row>
    <row r="40" spans="1:19" ht="13.5" customHeight="1">
      <c r="A40" s="17" t="s">
        <v>418</v>
      </c>
      <c r="B40" s="444" t="s">
        <v>122</v>
      </c>
      <c r="C40" s="444"/>
      <c r="D40" s="444"/>
      <c r="E40" s="444"/>
      <c r="F40" s="444"/>
      <c r="G40" s="444"/>
      <c r="H40" s="444"/>
      <c r="I40" s="444"/>
      <c r="J40" s="444"/>
      <c r="K40" s="444"/>
      <c r="L40" s="444"/>
      <c r="M40" s="444"/>
      <c r="R40" s="346"/>
      <c r="S40" s="346"/>
    </row>
    <row r="41" spans="2:19" ht="12.75">
      <c r="B41" s="441"/>
      <c r="C41" s="441"/>
      <c r="D41" s="441"/>
      <c r="E41" s="441"/>
      <c r="F41" s="441"/>
      <c r="G41" s="441"/>
      <c r="H41" s="441"/>
      <c r="I41" s="441"/>
      <c r="J41" s="441"/>
      <c r="K41" s="441"/>
      <c r="L41" s="441"/>
      <c r="M41" s="441"/>
      <c r="R41" s="346"/>
      <c r="S41" s="346"/>
    </row>
    <row r="42" spans="2:19" ht="12.75">
      <c r="B42" s="441"/>
      <c r="C42" s="441"/>
      <c r="D42" s="441"/>
      <c r="E42" s="441"/>
      <c r="F42" s="441"/>
      <c r="G42" s="441"/>
      <c r="H42" s="441"/>
      <c r="I42" s="441"/>
      <c r="J42" s="441"/>
      <c r="K42" s="441"/>
      <c r="L42" s="441"/>
      <c r="M42" s="441"/>
      <c r="R42" s="346"/>
      <c r="S42" s="346"/>
    </row>
    <row r="43" spans="1:19" ht="12.75">
      <c r="A43" s="17" t="s">
        <v>419</v>
      </c>
      <c r="B43" s="442" t="s">
        <v>216</v>
      </c>
      <c r="C43" s="442"/>
      <c r="D43" s="442"/>
      <c r="E43" s="442"/>
      <c r="F43" s="442"/>
      <c r="G43" s="442"/>
      <c r="H43" s="442"/>
      <c r="I43" s="442"/>
      <c r="J43" s="442"/>
      <c r="K43" s="442"/>
      <c r="L43" s="442"/>
      <c r="M43" s="442"/>
      <c r="R43" s="346"/>
      <c r="S43" s="346"/>
    </row>
    <row r="44" spans="1:19" ht="12.75">
      <c r="A44" t="s">
        <v>420</v>
      </c>
      <c r="B44" s="441"/>
      <c r="C44" s="441"/>
      <c r="D44" s="441"/>
      <c r="E44" s="441"/>
      <c r="F44" s="441"/>
      <c r="G44" s="441"/>
      <c r="H44" s="441"/>
      <c r="I44" s="441"/>
      <c r="J44" s="441"/>
      <c r="K44" s="441"/>
      <c r="L44" s="441"/>
      <c r="M44" s="441"/>
      <c r="R44" s="346"/>
      <c r="S44" s="346"/>
    </row>
    <row r="45" spans="2:19" ht="12.75">
      <c r="B45" s="441"/>
      <c r="C45" s="441"/>
      <c r="D45" s="441"/>
      <c r="E45" s="441"/>
      <c r="F45" s="441"/>
      <c r="G45" s="441"/>
      <c r="H45" s="441"/>
      <c r="I45" s="441"/>
      <c r="J45" s="441"/>
      <c r="K45" s="441"/>
      <c r="L45" s="441"/>
      <c r="M45" s="441"/>
      <c r="R45" s="346"/>
      <c r="S45" s="346"/>
    </row>
    <row r="46" spans="1:19" ht="12.75">
      <c r="A46" t="s">
        <v>421</v>
      </c>
      <c r="B46" s="442" t="s">
        <v>205</v>
      </c>
      <c r="C46" s="442"/>
      <c r="D46" s="442"/>
      <c r="E46" s="442"/>
      <c r="F46" s="447"/>
      <c r="G46" s="18" t="s">
        <v>422</v>
      </c>
      <c r="H46" s="19" t="s">
        <v>461</v>
      </c>
      <c r="I46" s="18" t="s">
        <v>423</v>
      </c>
      <c r="J46" s="446" t="s">
        <v>462</v>
      </c>
      <c r="K46" s="443"/>
      <c r="L46" s="443"/>
      <c r="M46" s="443"/>
      <c r="R46" s="346"/>
      <c r="S46" s="346"/>
    </row>
    <row r="47" spans="2:19" ht="12.75">
      <c r="B47" s="441"/>
      <c r="C47" s="441"/>
      <c r="D47" s="441"/>
      <c r="E47" s="441"/>
      <c r="F47" s="441"/>
      <c r="G47" s="441" t="s">
        <v>422</v>
      </c>
      <c r="H47" s="441"/>
      <c r="I47" s="441" t="s">
        <v>423</v>
      </c>
      <c r="J47" s="441"/>
      <c r="K47" s="441"/>
      <c r="L47" s="441"/>
      <c r="M47" s="441"/>
      <c r="R47" s="346"/>
      <c r="S47" s="346"/>
    </row>
    <row r="48" spans="18:19" ht="12.75">
      <c r="R48" s="346"/>
      <c r="S48" s="346"/>
    </row>
    <row r="49" spans="1:13" ht="12.75">
      <c r="A49" t="s">
        <v>424</v>
      </c>
      <c r="B49" s="444" t="s">
        <v>463</v>
      </c>
      <c r="C49" s="445"/>
      <c r="D49" s="20" t="s">
        <v>182</v>
      </c>
      <c r="E49" s="446" t="s">
        <v>183</v>
      </c>
      <c r="F49" s="442"/>
      <c r="G49" s="442"/>
      <c r="H49" s="447"/>
      <c r="I49" s="18" t="s">
        <v>425</v>
      </c>
      <c r="J49" s="442" t="s">
        <v>184</v>
      </c>
      <c r="K49" s="443"/>
      <c r="L49" s="443"/>
      <c r="M49" s="443"/>
    </row>
    <row r="50" spans="2:13" ht="12.75">
      <c r="B50" s="441"/>
      <c r="C50" s="441"/>
      <c r="D50" s="441" t="s">
        <v>182</v>
      </c>
      <c r="E50" s="441"/>
      <c r="F50" s="441"/>
      <c r="G50" s="441"/>
      <c r="H50" s="441"/>
      <c r="I50" s="441" t="s">
        <v>425</v>
      </c>
      <c r="J50" s="441"/>
      <c r="K50" s="441"/>
      <c r="L50" s="441"/>
      <c r="M50" s="441"/>
    </row>
    <row r="51" spans="18:19" ht="12.75">
      <c r="R51" s="346"/>
      <c r="S51" s="346"/>
    </row>
    <row r="52" spans="1:19" ht="12.75">
      <c r="A52" t="s">
        <v>426</v>
      </c>
      <c r="B52" s="442" t="s">
        <v>206</v>
      </c>
      <c r="C52" s="442"/>
      <c r="D52" s="442"/>
      <c r="E52" s="442"/>
      <c r="F52" s="442"/>
      <c r="G52" s="442"/>
      <c r="H52" s="442"/>
      <c r="I52" s="442"/>
      <c r="J52" s="442"/>
      <c r="K52" s="442"/>
      <c r="L52" s="442"/>
      <c r="M52" s="442"/>
      <c r="R52" s="346"/>
      <c r="S52" s="346"/>
    </row>
    <row r="53" spans="2:19" ht="12.75">
      <c r="B53" s="441"/>
      <c r="C53" s="441"/>
      <c r="D53" s="441"/>
      <c r="E53" s="441"/>
      <c r="F53" s="441"/>
      <c r="G53" s="441"/>
      <c r="H53" s="441"/>
      <c r="I53" s="441"/>
      <c r="J53" s="441"/>
      <c r="K53" s="441"/>
      <c r="L53" s="441"/>
      <c r="M53" s="441"/>
      <c r="R53" s="346"/>
      <c r="S53" s="346"/>
    </row>
    <row r="54" spans="18:19" ht="12.75">
      <c r="R54" s="346"/>
      <c r="S54" s="346"/>
    </row>
    <row r="55" spans="1:19" ht="12.75">
      <c r="A55" t="s">
        <v>427</v>
      </c>
      <c r="B55" s="442" t="s">
        <v>207</v>
      </c>
      <c r="C55" s="442"/>
      <c r="D55" s="442"/>
      <c r="E55" s="442"/>
      <c r="F55" s="442"/>
      <c r="G55" s="442"/>
      <c r="H55" s="442"/>
      <c r="I55" s="442"/>
      <c r="J55" s="442"/>
      <c r="K55" s="442"/>
      <c r="L55" s="442"/>
      <c r="M55" s="442"/>
      <c r="R55" s="346"/>
      <c r="S55" s="346"/>
    </row>
    <row r="56" spans="2:19" ht="12.75">
      <c r="B56" s="441"/>
      <c r="C56" s="441"/>
      <c r="D56" s="441"/>
      <c r="E56" s="441"/>
      <c r="F56" s="441"/>
      <c r="G56" s="441"/>
      <c r="H56" s="441"/>
      <c r="I56" s="441"/>
      <c r="J56" s="441"/>
      <c r="K56" s="441"/>
      <c r="L56" s="441"/>
      <c r="M56" s="441"/>
      <c r="R56" s="346"/>
      <c r="S56" s="346"/>
    </row>
    <row r="57" spans="2:19" ht="12.75">
      <c r="B57" s="441"/>
      <c r="C57" s="441"/>
      <c r="D57" s="441"/>
      <c r="E57" s="441"/>
      <c r="F57" s="441"/>
      <c r="G57" s="441"/>
      <c r="H57" s="441"/>
      <c r="I57" s="441"/>
      <c r="J57" s="441"/>
      <c r="K57" s="441"/>
      <c r="L57" s="441"/>
      <c r="M57" s="441"/>
      <c r="R57" s="346"/>
      <c r="S57" s="346"/>
    </row>
    <row r="58" spans="1:19" ht="12.75">
      <c r="A58" s="369" t="s">
        <v>428</v>
      </c>
      <c r="B58" s="441"/>
      <c r="C58" s="441"/>
      <c r="D58" s="441"/>
      <c r="E58" s="441"/>
      <c r="F58" s="441"/>
      <c r="G58" s="441"/>
      <c r="H58" s="441"/>
      <c r="I58" s="441"/>
      <c r="J58" s="441"/>
      <c r="K58" s="441"/>
      <c r="L58" s="441"/>
      <c r="M58" s="441"/>
      <c r="R58" s="346"/>
      <c r="S58" s="346"/>
    </row>
    <row r="59" spans="2:19" ht="12.75">
      <c r="B59" s="441"/>
      <c r="C59" s="441"/>
      <c r="D59" s="441"/>
      <c r="E59" s="441"/>
      <c r="F59" s="441"/>
      <c r="G59" s="441"/>
      <c r="H59" s="441"/>
      <c r="I59" s="441"/>
      <c r="J59" s="441"/>
      <c r="K59" s="441"/>
      <c r="L59" s="441"/>
      <c r="M59" s="441"/>
      <c r="R59" s="346"/>
      <c r="S59" s="346"/>
    </row>
    <row r="60" spans="18:19" ht="12.75">
      <c r="R60" s="346"/>
      <c r="S60" s="346"/>
    </row>
    <row r="61" spans="1:19" s="369" customFormat="1" ht="12.75">
      <c r="A61" s="448" t="s">
        <v>429</v>
      </c>
      <c r="B61" s="448"/>
      <c r="C61" s="448"/>
      <c r="D61" s="448"/>
      <c r="E61" s="448"/>
      <c r="F61" s="448"/>
      <c r="G61" s="448"/>
      <c r="H61" s="448"/>
      <c r="I61" s="448"/>
      <c r="J61" s="448"/>
      <c r="K61" s="448"/>
      <c r="L61" s="448"/>
      <c r="M61" s="448"/>
      <c r="N61" s="448"/>
      <c r="O61" s="448"/>
      <c r="P61" s="448"/>
      <c r="Q61" s="448"/>
      <c r="R61" s="448"/>
      <c r="S61" s="427"/>
    </row>
    <row r="62" spans="1:19" s="369" customFormat="1" ht="12.75">
      <c r="A62" s="448"/>
      <c r="B62" s="448"/>
      <c r="C62" s="448"/>
      <c r="D62" s="448"/>
      <c r="E62" s="448"/>
      <c r="F62" s="448"/>
      <c r="G62" s="448"/>
      <c r="H62" s="448"/>
      <c r="I62" s="448"/>
      <c r="J62" s="448"/>
      <c r="K62" s="448"/>
      <c r="L62" s="448"/>
      <c r="M62" s="448"/>
      <c r="N62" s="448"/>
      <c r="O62" s="448"/>
      <c r="P62" s="448"/>
      <c r="Q62" s="448"/>
      <c r="R62" s="448"/>
      <c r="S62" s="427"/>
    </row>
    <row r="63" spans="1:19" s="369" customFormat="1" ht="12.75">
      <c r="A63" s="448" t="s">
        <v>430</v>
      </c>
      <c r="B63" s="448"/>
      <c r="C63" s="448"/>
      <c r="D63" s="448"/>
      <c r="E63" s="448"/>
      <c r="F63" s="448"/>
      <c r="G63" s="448"/>
      <c r="H63" s="448"/>
      <c r="I63" s="448"/>
      <c r="J63" s="448"/>
      <c r="K63" s="448"/>
      <c r="L63" s="448"/>
      <c r="M63" s="448"/>
      <c r="N63" s="448"/>
      <c r="O63" s="448"/>
      <c r="P63" s="448"/>
      <c r="Q63" s="448"/>
      <c r="R63" s="448"/>
      <c r="S63" s="427"/>
    </row>
    <row r="64" spans="1:19" s="369" customFormat="1" ht="12.75">
      <c r="A64" s="448"/>
      <c r="B64" s="448" t="s">
        <v>431</v>
      </c>
      <c r="C64" s="448" t="s">
        <v>432</v>
      </c>
      <c r="D64" s="448" t="s">
        <v>433</v>
      </c>
      <c r="E64" s="448"/>
      <c r="F64" s="448"/>
      <c r="G64" s="448" t="s">
        <v>434</v>
      </c>
      <c r="H64" s="448"/>
      <c r="I64" s="448" t="s">
        <v>435</v>
      </c>
      <c r="J64" s="448"/>
      <c r="K64" s="448" t="s">
        <v>436</v>
      </c>
      <c r="L64" s="448"/>
      <c r="M64" s="448"/>
      <c r="N64" s="448"/>
      <c r="O64" s="448"/>
      <c r="P64" s="448"/>
      <c r="Q64" s="448"/>
      <c r="R64" s="448"/>
      <c r="S64" s="427"/>
    </row>
    <row r="65" spans="1:19" s="369" customFormat="1" ht="12.75">
      <c r="A65" s="448"/>
      <c r="B65" s="448"/>
      <c r="C65" s="448"/>
      <c r="D65" s="448"/>
      <c r="E65" s="448"/>
      <c r="F65" s="448"/>
      <c r="G65" s="448"/>
      <c r="H65" s="448"/>
      <c r="I65" s="448"/>
      <c r="J65" s="448"/>
      <c r="K65" s="448"/>
      <c r="L65" s="448"/>
      <c r="M65" s="448"/>
      <c r="N65" s="448"/>
      <c r="O65" s="448"/>
      <c r="P65" s="448"/>
      <c r="Q65" s="448"/>
      <c r="R65" s="448"/>
      <c r="S65" s="427"/>
    </row>
    <row r="66" spans="1:19" s="369" customFormat="1" ht="12.75">
      <c r="A66" s="448" t="s">
        <v>437</v>
      </c>
      <c r="B66" s="448"/>
      <c r="C66" s="448"/>
      <c r="D66" s="448"/>
      <c r="E66" s="448"/>
      <c r="F66" s="448"/>
      <c r="G66" s="448"/>
      <c r="H66" s="448"/>
      <c r="I66" s="448"/>
      <c r="J66" s="448"/>
      <c r="K66" s="448"/>
      <c r="L66" s="448"/>
      <c r="M66" s="448"/>
      <c r="N66" s="448"/>
      <c r="O66" s="448"/>
      <c r="P66" s="448"/>
      <c r="Q66" s="448"/>
      <c r="R66" s="448"/>
      <c r="S66" s="427"/>
    </row>
    <row r="67" spans="1:19" s="369" customFormat="1" ht="12.75">
      <c r="A67" s="448" t="s">
        <v>438</v>
      </c>
      <c r="B67" s="448" t="s">
        <v>439</v>
      </c>
      <c r="C67" s="448"/>
      <c r="D67" s="448"/>
      <c r="E67" s="448" t="s">
        <v>440</v>
      </c>
      <c r="F67" s="448"/>
      <c r="G67" s="448"/>
      <c r="H67" s="448"/>
      <c r="I67" s="448"/>
      <c r="J67" s="448"/>
      <c r="K67" s="448"/>
      <c r="L67" s="448"/>
      <c r="M67" s="448"/>
      <c r="N67" s="448"/>
      <c r="O67" s="448"/>
      <c r="P67" s="448"/>
      <c r="Q67" s="448"/>
      <c r="R67" s="448"/>
      <c r="S67" s="427"/>
    </row>
    <row r="68" spans="1:19" s="369" customFormat="1" ht="12.75">
      <c r="A68" s="448" t="s">
        <v>441</v>
      </c>
      <c r="B68" s="448"/>
      <c r="C68" s="448" t="s">
        <v>442</v>
      </c>
      <c r="D68" s="448"/>
      <c r="E68" s="448"/>
      <c r="F68" s="448"/>
      <c r="G68" s="448" t="s">
        <v>434</v>
      </c>
      <c r="H68" s="448"/>
      <c r="I68" s="448" t="s">
        <v>435</v>
      </c>
      <c r="J68" s="448"/>
      <c r="K68" s="448" t="s">
        <v>436</v>
      </c>
      <c r="L68" s="448"/>
      <c r="M68" s="448"/>
      <c r="N68" s="448"/>
      <c r="O68" s="448"/>
      <c r="P68" s="448"/>
      <c r="Q68" s="448"/>
      <c r="R68" s="448"/>
      <c r="S68" s="427"/>
    </row>
    <row r="69" spans="1:19" s="369" customFormat="1" ht="12.75">
      <c r="A69" s="448"/>
      <c r="B69" s="448"/>
      <c r="C69" s="448"/>
      <c r="D69" s="448"/>
      <c r="E69" s="448"/>
      <c r="F69" s="448"/>
      <c r="G69" s="448"/>
      <c r="H69" s="448"/>
      <c r="I69" s="448"/>
      <c r="J69" s="448"/>
      <c r="K69" s="448"/>
      <c r="L69" s="448"/>
      <c r="M69" s="448"/>
      <c r="N69" s="448"/>
      <c r="O69" s="448"/>
      <c r="P69" s="448"/>
      <c r="Q69" s="448"/>
      <c r="R69" s="448"/>
      <c r="S69" s="427"/>
    </row>
    <row r="70" spans="1:19" s="369" customFormat="1" ht="12.75">
      <c r="A70" s="448" t="s">
        <v>562</v>
      </c>
      <c r="B70" s="448"/>
      <c r="C70" s="448"/>
      <c r="D70" s="448"/>
      <c r="E70" s="448"/>
      <c r="F70" s="448"/>
      <c r="G70" s="448"/>
      <c r="H70" s="448"/>
      <c r="I70" s="448"/>
      <c r="J70" s="448"/>
      <c r="K70" s="448"/>
      <c r="L70" s="448"/>
      <c r="M70" s="448"/>
      <c r="N70" s="448"/>
      <c r="O70" s="448"/>
      <c r="P70" s="448"/>
      <c r="Q70" s="448"/>
      <c r="R70" s="448"/>
      <c r="S70" s="427"/>
    </row>
    <row r="71" spans="1:19" s="369" customFormat="1" ht="12.75">
      <c r="A71" s="448"/>
      <c r="B71" s="448"/>
      <c r="C71" s="448" t="s">
        <v>443</v>
      </c>
      <c r="D71" s="448" t="s">
        <v>444</v>
      </c>
      <c r="E71" s="448"/>
      <c r="F71" s="448"/>
      <c r="G71" s="448" t="s">
        <v>445</v>
      </c>
      <c r="H71" s="448"/>
      <c r="I71" s="448" t="s">
        <v>435</v>
      </c>
      <c r="J71" s="448"/>
      <c r="K71" s="448" t="s">
        <v>436</v>
      </c>
      <c r="L71" s="448">
        <v>10</v>
      </c>
      <c r="M71" s="448"/>
      <c r="N71" s="448"/>
      <c r="O71" s="448"/>
      <c r="P71" s="448"/>
      <c r="Q71" s="448"/>
      <c r="R71" s="448"/>
      <c r="S71" s="427"/>
    </row>
    <row r="72" spans="1:19" s="369" customFormat="1" ht="12.75">
      <c r="A72" s="448"/>
      <c r="B72" s="448"/>
      <c r="C72" s="448"/>
      <c r="D72" s="448"/>
      <c r="E72" s="448"/>
      <c r="F72" s="448"/>
      <c r="G72" s="448"/>
      <c r="H72" s="448"/>
      <c r="I72" s="448"/>
      <c r="J72" s="448"/>
      <c r="K72" s="448"/>
      <c r="L72" s="448"/>
      <c r="M72" s="448"/>
      <c r="N72" s="448"/>
      <c r="O72" s="448"/>
      <c r="P72" s="448"/>
      <c r="Q72" s="448"/>
      <c r="R72" s="448"/>
      <c r="S72" s="427"/>
    </row>
    <row r="73" spans="1:19" s="369" customFormat="1" ht="12.75">
      <c r="A73" s="448" t="s">
        <v>563</v>
      </c>
      <c r="B73" s="448"/>
      <c r="C73" s="448"/>
      <c r="D73" s="448"/>
      <c r="E73" s="448"/>
      <c r="F73" s="448"/>
      <c r="G73" s="448"/>
      <c r="H73" s="448"/>
      <c r="I73" s="448"/>
      <c r="J73" s="448"/>
      <c r="K73" s="448"/>
      <c r="L73" s="448"/>
      <c r="M73" s="448"/>
      <c r="N73" s="448"/>
      <c r="O73" s="448"/>
      <c r="P73" s="448"/>
      <c r="Q73" s="448"/>
      <c r="R73" s="448"/>
      <c r="S73" s="427"/>
    </row>
    <row r="74" spans="1:19" s="369" customFormat="1" ht="12.75">
      <c r="A74" s="448" t="s">
        <v>446</v>
      </c>
      <c r="B74" s="448"/>
      <c r="C74" s="448"/>
      <c r="D74" s="448"/>
      <c r="E74" s="448"/>
      <c r="F74" s="448"/>
      <c r="G74" s="448"/>
      <c r="H74" s="448"/>
      <c r="I74" s="448"/>
      <c r="J74" s="448"/>
      <c r="K74" s="448"/>
      <c r="L74" s="448"/>
      <c r="M74" s="448"/>
      <c r="N74" s="448"/>
      <c r="O74" s="448"/>
      <c r="P74" s="448"/>
      <c r="Q74" s="448"/>
      <c r="R74" s="448"/>
      <c r="S74" s="427"/>
    </row>
    <row r="75" spans="1:19" s="369" customFormat="1" ht="12.75">
      <c r="A75" s="448" t="s">
        <v>447</v>
      </c>
      <c r="B75" s="448"/>
      <c r="C75" s="448"/>
      <c r="D75" s="448"/>
      <c r="E75" s="448"/>
      <c r="F75" s="448"/>
      <c r="G75" s="448"/>
      <c r="H75" s="448"/>
      <c r="I75" s="448"/>
      <c r="J75" s="448"/>
      <c r="K75" s="448"/>
      <c r="L75" s="448"/>
      <c r="M75" s="448"/>
      <c r="N75" s="448"/>
      <c r="O75" s="448"/>
      <c r="P75" s="448"/>
      <c r="Q75" s="448"/>
      <c r="R75" s="448"/>
      <c r="S75" s="427"/>
    </row>
    <row r="76" spans="1:19" s="369" customFormat="1" ht="12.75">
      <c r="A76" s="448"/>
      <c r="B76" s="448"/>
      <c r="C76" s="448" t="s">
        <v>443</v>
      </c>
      <c r="D76" s="448" t="s">
        <v>444</v>
      </c>
      <c r="E76" s="448"/>
      <c r="F76" s="448"/>
      <c r="G76" s="448"/>
      <c r="H76" s="448"/>
      <c r="I76" s="448"/>
      <c r="J76" s="448"/>
      <c r="K76" s="448"/>
      <c r="L76" s="448"/>
      <c r="M76" s="448"/>
      <c r="N76" s="448"/>
      <c r="O76" s="448"/>
      <c r="P76" s="448"/>
      <c r="Q76" s="448"/>
      <c r="R76" s="448"/>
      <c r="S76" s="427"/>
    </row>
    <row r="77" spans="1:19" s="369" customFormat="1" ht="12.75">
      <c r="A77" s="448"/>
      <c r="B77" s="448"/>
      <c r="C77" s="448"/>
      <c r="D77" s="448"/>
      <c r="E77" s="448"/>
      <c r="F77" s="448"/>
      <c r="G77" s="448"/>
      <c r="H77" s="448"/>
      <c r="I77" s="448"/>
      <c r="J77" s="448"/>
      <c r="K77" s="448"/>
      <c r="L77" s="448"/>
      <c r="M77" s="448"/>
      <c r="N77" s="448"/>
      <c r="O77" s="448"/>
      <c r="P77" s="448"/>
      <c r="Q77" s="448"/>
      <c r="R77" s="448"/>
      <c r="S77" s="427"/>
    </row>
    <row r="78" spans="1:19" s="369" customFormat="1" ht="12.75">
      <c r="A78" s="448"/>
      <c r="B78" s="448"/>
      <c r="C78" s="448"/>
      <c r="D78" s="448"/>
      <c r="E78" s="448"/>
      <c r="F78" s="448"/>
      <c r="G78" s="448"/>
      <c r="H78" s="448"/>
      <c r="I78" s="448"/>
      <c r="J78" s="448"/>
      <c r="K78" s="448"/>
      <c r="L78" s="448"/>
      <c r="M78" s="448"/>
      <c r="N78" s="448"/>
      <c r="O78" s="448"/>
      <c r="P78" s="448"/>
      <c r="Q78" s="448"/>
      <c r="R78" s="448"/>
      <c r="S78" s="427"/>
    </row>
    <row r="79" spans="1:19" s="369" customFormat="1" ht="12.75">
      <c r="A79" s="448" t="s">
        <v>564</v>
      </c>
      <c r="B79" s="448"/>
      <c r="C79" s="448"/>
      <c r="D79" s="448"/>
      <c r="E79" s="448"/>
      <c r="F79" s="448"/>
      <c r="G79" s="448"/>
      <c r="H79" s="448"/>
      <c r="I79" s="448"/>
      <c r="J79" s="448"/>
      <c r="K79" s="448"/>
      <c r="L79" s="448"/>
      <c r="M79" s="448"/>
      <c r="N79" s="448"/>
      <c r="O79" s="448"/>
      <c r="P79" s="448"/>
      <c r="Q79" s="448"/>
      <c r="R79" s="448"/>
      <c r="S79" s="427"/>
    </row>
    <row r="80" spans="1:19" s="369" customFormat="1" ht="12.75">
      <c r="A80" s="448" t="s">
        <v>448</v>
      </c>
      <c r="B80" s="448"/>
      <c r="C80" s="448"/>
      <c r="D80" s="448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48"/>
      <c r="P80" s="448"/>
      <c r="Q80" s="448"/>
      <c r="R80" s="448"/>
      <c r="S80" s="427"/>
    </row>
    <row r="81" spans="1:19" s="369" customFormat="1" ht="12.75">
      <c r="A81" s="448" t="s">
        <v>59</v>
      </c>
      <c r="B81" s="448"/>
      <c r="C81" s="448"/>
      <c r="D81" s="448"/>
      <c r="E81" s="448"/>
      <c r="F81" s="448"/>
      <c r="G81" s="448"/>
      <c r="H81" s="448"/>
      <c r="I81" s="448"/>
      <c r="J81" s="448"/>
      <c r="K81" s="448"/>
      <c r="L81" s="448"/>
      <c r="M81" s="448"/>
      <c r="N81" s="448"/>
      <c r="O81" s="448"/>
      <c r="P81" s="448"/>
      <c r="Q81" s="448"/>
      <c r="R81" s="448"/>
      <c r="S81" s="427"/>
    </row>
    <row r="82" spans="18:19" ht="12.75">
      <c r="R82" s="346"/>
      <c r="S82" s="346"/>
    </row>
    <row r="83" spans="18:19" ht="12.75">
      <c r="R83" s="346"/>
      <c r="S83" s="346"/>
    </row>
    <row r="84" spans="18:19" ht="12.75">
      <c r="R84" s="346"/>
      <c r="S84" s="346"/>
    </row>
    <row r="85" spans="18:19" ht="12.75">
      <c r="R85" s="346"/>
      <c r="S85" s="346"/>
    </row>
    <row r="86" spans="18:19" ht="12.75">
      <c r="R86" s="346"/>
      <c r="S86" s="346"/>
    </row>
    <row r="87" spans="18:19" ht="12.75">
      <c r="R87" s="346"/>
      <c r="S87" s="346"/>
    </row>
    <row r="88" spans="18:19" ht="12.75">
      <c r="R88" s="346"/>
      <c r="S88" s="346"/>
    </row>
    <row r="89" spans="18:19" ht="12.75">
      <c r="R89" s="346"/>
      <c r="S89" s="346"/>
    </row>
    <row r="90" spans="18:19" ht="12.75">
      <c r="R90" s="346"/>
      <c r="S90" s="346"/>
    </row>
    <row r="91" spans="18:19" ht="12.75">
      <c r="R91" s="346"/>
      <c r="S91" s="346"/>
    </row>
    <row r="92" spans="18:19" ht="12.75">
      <c r="R92" s="346"/>
      <c r="S92" s="346"/>
    </row>
    <row r="93" spans="18:19" ht="12.75">
      <c r="R93" s="346"/>
      <c r="S93" s="346"/>
    </row>
    <row r="94" spans="18:19" ht="12.75">
      <c r="R94" s="346"/>
      <c r="S94" s="346"/>
    </row>
    <row r="95" spans="18:19" ht="12.75">
      <c r="R95" s="346"/>
      <c r="S95" s="346"/>
    </row>
    <row r="96" spans="18:19" ht="12.75">
      <c r="R96" s="346"/>
      <c r="S96" s="346"/>
    </row>
    <row r="97" spans="18:19" ht="12.75">
      <c r="R97" s="346"/>
      <c r="S97" s="346"/>
    </row>
    <row r="98" spans="18:19" ht="12.75">
      <c r="R98" s="346"/>
      <c r="S98" s="346"/>
    </row>
    <row r="99" spans="18:19" ht="12.75">
      <c r="R99" s="346"/>
      <c r="S99" s="346"/>
    </row>
    <row r="100" spans="18:19" ht="12.75">
      <c r="R100" s="346"/>
      <c r="S100" s="346"/>
    </row>
    <row r="101" spans="18:19" ht="12.75">
      <c r="R101" s="346"/>
      <c r="S101" s="346"/>
    </row>
    <row r="102" spans="18:19" ht="12.75">
      <c r="R102" s="346"/>
      <c r="S102" s="346"/>
    </row>
    <row r="103" spans="18:19" ht="12.75">
      <c r="R103" s="346"/>
      <c r="S103" s="346"/>
    </row>
    <row r="104" spans="18:19" ht="12.75">
      <c r="R104" s="346"/>
      <c r="S104" s="346"/>
    </row>
    <row r="105" spans="18:19" ht="12.75">
      <c r="R105" s="346"/>
      <c r="S105" s="346"/>
    </row>
    <row r="106" spans="18:19" ht="12.75">
      <c r="R106" s="346"/>
      <c r="S106" s="346"/>
    </row>
    <row r="107" spans="18:19" ht="12.75">
      <c r="R107" s="346"/>
      <c r="S107" s="346"/>
    </row>
    <row r="108" spans="18:19" ht="12.75">
      <c r="R108" s="346"/>
      <c r="S108" s="346"/>
    </row>
    <row r="109" spans="18:19" ht="12.75">
      <c r="R109" s="346"/>
      <c r="S109" s="346"/>
    </row>
    <row r="110" spans="18:19" ht="12.75">
      <c r="R110" s="346"/>
      <c r="S110" s="346"/>
    </row>
    <row r="111" spans="18:19" ht="12.75">
      <c r="R111" s="346"/>
      <c r="S111" s="346"/>
    </row>
    <row r="112" spans="18:19" ht="12.75">
      <c r="R112" s="346"/>
      <c r="S112" s="346"/>
    </row>
    <row r="113" spans="18:19" ht="12.75">
      <c r="R113" s="346"/>
      <c r="S113" s="346"/>
    </row>
    <row r="114" spans="18:19" ht="12.75">
      <c r="R114" s="346"/>
      <c r="S114" s="346"/>
    </row>
    <row r="115" spans="18:19" ht="12.75">
      <c r="R115" s="346"/>
      <c r="S115" s="346"/>
    </row>
    <row r="116" spans="18:19" ht="12.75">
      <c r="R116" s="346"/>
      <c r="S116" s="346"/>
    </row>
    <row r="117" spans="18:19" ht="12.75">
      <c r="R117" s="346"/>
      <c r="S117" s="346"/>
    </row>
    <row r="118" spans="18:19" ht="12.75">
      <c r="R118" s="346"/>
      <c r="S118" s="346"/>
    </row>
    <row r="119" spans="18:19" ht="12.75">
      <c r="R119" s="346"/>
      <c r="S119" s="346"/>
    </row>
    <row r="120" spans="18:19" ht="12.75">
      <c r="R120" s="346"/>
      <c r="S120" s="346"/>
    </row>
    <row r="121" spans="18:19" ht="12.75">
      <c r="R121" s="346"/>
      <c r="S121" s="346"/>
    </row>
    <row r="122" spans="18:19" ht="12.75">
      <c r="R122" s="346"/>
      <c r="S122" s="346"/>
    </row>
    <row r="123" spans="18:19" ht="12.75">
      <c r="R123" s="346"/>
      <c r="S123" s="346"/>
    </row>
    <row r="124" spans="18:19" ht="12.75">
      <c r="R124" s="346"/>
      <c r="S124" s="346"/>
    </row>
    <row r="125" spans="18:19" ht="12.75">
      <c r="R125" s="346"/>
      <c r="S125" s="346"/>
    </row>
    <row r="126" spans="18:19" ht="12.75">
      <c r="R126" s="346"/>
      <c r="S126" s="346"/>
    </row>
    <row r="127" spans="18:19" ht="12.75">
      <c r="R127" s="346"/>
      <c r="S127" s="346"/>
    </row>
    <row r="128" spans="18:19" ht="12.75">
      <c r="R128" s="346"/>
      <c r="S128" s="346"/>
    </row>
    <row r="129" spans="18:19" ht="12.75">
      <c r="R129" s="346"/>
      <c r="S129" s="346"/>
    </row>
    <row r="130" spans="18:19" ht="12.75">
      <c r="R130" s="346"/>
      <c r="S130" s="346"/>
    </row>
    <row r="131" spans="18:19" ht="12.75">
      <c r="R131" s="346"/>
      <c r="S131" s="346"/>
    </row>
    <row r="132" spans="18:19" ht="12.75">
      <c r="R132" s="346"/>
      <c r="S132" s="346"/>
    </row>
    <row r="133" spans="18:19" ht="12.75">
      <c r="R133" s="346"/>
      <c r="S133" s="346"/>
    </row>
    <row r="134" spans="18:19" ht="12.75">
      <c r="R134" s="346"/>
      <c r="S134" s="346"/>
    </row>
    <row r="135" spans="18:19" ht="12.75">
      <c r="R135" s="346"/>
      <c r="S135" s="346"/>
    </row>
    <row r="136" spans="18:19" ht="12.75">
      <c r="R136" s="346"/>
      <c r="S136" s="346"/>
    </row>
    <row r="137" spans="18:19" ht="12.75">
      <c r="R137" s="346"/>
      <c r="S137" s="346"/>
    </row>
    <row r="138" spans="18:19" ht="12.75">
      <c r="R138" s="346"/>
      <c r="S138" s="346"/>
    </row>
    <row r="139" spans="18:19" ht="12.75">
      <c r="R139" s="346"/>
      <c r="S139" s="346"/>
    </row>
    <row r="140" spans="18:19" ht="12.75">
      <c r="R140" s="346"/>
      <c r="S140" s="346"/>
    </row>
    <row r="141" spans="18:19" ht="12.75">
      <c r="R141" s="346"/>
      <c r="S141" s="346"/>
    </row>
    <row r="142" spans="18:19" ht="12.75">
      <c r="R142" s="346"/>
      <c r="S142" s="346"/>
    </row>
    <row r="143" spans="18:19" ht="12.75">
      <c r="R143" s="346"/>
      <c r="S143" s="346"/>
    </row>
    <row r="144" spans="18:19" ht="12.75">
      <c r="R144" s="346"/>
      <c r="S144" s="346"/>
    </row>
    <row r="145" spans="18:19" ht="12.75">
      <c r="R145" s="346"/>
      <c r="S145" s="346"/>
    </row>
    <row r="146" spans="18:19" ht="12.75">
      <c r="R146" s="346"/>
      <c r="S146" s="346"/>
    </row>
    <row r="147" spans="18:19" ht="12.75">
      <c r="R147" s="346"/>
      <c r="S147" s="346"/>
    </row>
    <row r="148" spans="18:19" ht="12.75">
      <c r="R148" s="346"/>
      <c r="S148" s="346"/>
    </row>
    <row r="149" spans="18:19" ht="12.75">
      <c r="R149" s="346"/>
      <c r="S149" s="346"/>
    </row>
    <row r="150" spans="18:19" ht="12.75">
      <c r="R150" s="346"/>
      <c r="S150" s="346"/>
    </row>
    <row r="151" spans="18:19" ht="12.75">
      <c r="R151" s="346"/>
      <c r="S151" s="346"/>
    </row>
    <row r="152" spans="18:19" ht="12.75">
      <c r="R152" s="346"/>
      <c r="S152" s="346"/>
    </row>
    <row r="153" spans="18:19" ht="12.75">
      <c r="R153" s="346"/>
      <c r="S153" s="346"/>
    </row>
    <row r="154" spans="18:19" ht="12.75">
      <c r="R154" s="346"/>
      <c r="S154" s="346"/>
    </row>
    <row r="155" spans="18:19" ht="12.75">
      <c r="R155" s="346"/>
      <c r="S155" s="346"/>
    </row>
    <row r="156" spans="18:19" ht="12.75">
      <c r="R156" s="346"/>
      <c r="S156" s="346"/>
    </row>
    <row r="157" spans="18:19" ht="12.75">
      <c r="R157" s="346"/>
      <c r="S157" s="346"/>
    </row>
    <row r="158" spans="18:19" ht="12.75">
      <c r="R158" s="346"/>
      <c r="S158" s="346"/>
    </row>
    <row r="159" spans="18:19" ht="12.75">
      <c r="R159" s="346"/>
      <c r="S159" s="346"/>
    </row>
    <row r="160" spans="18:19" ht="12.75">
      <c r="R160" s="346"/>
      <c r="S160" s="346"/>
    </row>
    <row r="161" spans="18:19" ht="12.75">
      <c r="R161" s="346"/>
      <c r="S161" s="346"/>
    </row>
    <row r="162" spans="18:19" ht="12.75">
      <c r="R162" s="346"/>
      <c r="S162" s="346"/>
    </row>
    <row r="163" spans="18:19" ht="12.75">
      <c r="R163" s="346"/>
      <c r="S163" s="346"/>
    </row>
    <row r="164" spans="18:19" ht="12.75">
      <c r="R164" s="346"/>
      <c r="S164" s="346"/>
    </row>
    <row r="165" spans="18:19" ht="12.75">
      <c r="R165" s="346"/>
      <c r="S165" s="346"/>
    </row>
    <row r="166" spans="18:19" ht="12.75">
      <c r="R166" s="346"/>
      <c r="S166" s="346"/>
    </row>
    <row r="167" spans="18:19" ht="12.75">
      <c r="R167" s="346"/>
      <c r="S167" s="346"/>
    </row>
    <row r="168" spans="18:19" ht="12.75">
      <c r="R168" s="346"/>
      <c r="S168" s="346"/>
    </row>
    <row r="169" spans="18:19" ht="12.75">
      <c r="R169" s="346"/>
      <c r="S169" s="346"/>
    </row>
    <row r="170" spans="18:19" ht="12.75">
      <c r="R170" s="346"/>
      <c r="S170" s="346"/>
    </row>
    <row r="171" spans="18:19" ht="12.75">
      <c r="R171" s="346"/>
      <c r="S171" s="346"/>
    </row>
    <row r="172" spans="18:19" ht="12.75">
      <c r="R172" s="346"/>
      <c r="S172" s="346"/>
    </row>
    <row r="173" spans="18:19" ht="12.75">
      <c r="R173" s="346"/>
      <c r="S173" s="346"/>
    </row>
    <row r="174" spans="18:19" ht="12.75">
      <c r="R174" s="346"/>
      <c r="S174" s="346"/>
    </row>
    <row r="175" spans="18:19" ht="12.75">
      <c r="R175" s="346"/>
      <c r="S175" s="346"/>
    </row>
    <row r="176" spans="18:19" ht="12.75">
      <c r="R176" s="346"/>
      <c r="S176" s="346"/>
    </row>
    <row r="177" spans="18:19" ht="12.75">
      <c r="R177" s="346"/>
      <c r="S177" s="346"/>
    </row>
    <row r="178" spans="18:19" ht="12.75">
      <c r="R178" s="346"/>
      <c r="S178" s="346"/>
    </row>
    <row r="179" spans="18:19" ht="12.75">
      <c r="R179" s="346"/>
      <c r="S179" s="346"/>
    </row>
    <row r="180" spans="18:19" ht="12.75">
      <c r="R180" s="346"/>
      <c r="S180" s="346"/>
    </row>
    <row r="181" spans="18:19" ht="12.75">
      <c r="R181" s="346"/>
      <c r="S181" s="346"/>
    </row>
    <row r="182" spans="18:19" ht="12.75">
      <c r="R182" s="346"/>
      <c r="S182" s="346"/>
    </row>
    <row r="183" spans="18:19" ht="12.75">
      <c r="R183" s="346"/>
      <c r="S183" s="346"/>
    </row>
    <row r="184" spans="18:19" ht="12.75">
      <c r="R184" s="346"/>
      <c r="S184" s="346"/>
    </row>
    <row r="185" spans="18:19" ht="12.75">
      <c r="R185" s="346"/>
      <c r="S185" s="346"/>
    </row>
    <row r="186" spans="18:19" ht="12.75">
      <c r="R186" s="346"/>
      <c r="S186" s="346"/>
    </row>
    <row r="187" spans="18:19" ht="12.75">
      <c r="R187" s="346"/>
      <c r="S187" s="346"/>
    </row>
    <row r="188" spans="18:19" ht="12.75">
      <c r="R188" s="346"/>
      <c r="S188" s="346"/>
    </row>
    <row r="189" spans="18:19" ht="12.75">
      <c r="R189" s="346"/>
      <c r="S189" s="346"/>
    </row>
    <row r="190" spans="18:19" ht="12.75">
      <c r="R190" s="346"/>
      <c r="S190" s="346"/>
    </row>
    <row r="191" spans="18:19" ht="12.75">
      <c r="R191" s="346"/>
      <c r="S191" s="346"/>
    </row>
    <row r="192" spans="18:19" ht="12.75">
      <c r="R192" s="346"/>
      <c r="S192" s="346"/>
    </row>
    <row r="193" spans="18:19" ht="12.75">
      <c r="R193" s="346"/>
      <c r="S193" s="346"/>
    </row>
    <row r="194" spans="18:19" ht="12.75">
      <c r="R194" s="346"/>
      <c r="S194" s="346"/>
    </row>
    <row r="195" spans="18:19" ht="12.75">
      <c r="R195" s="346"/>
      <c r="S195" s="346"/>
    </row>
    <row r="196" spans="18:19" ht="12.75">
      <c r="R196" s="346"/>
      <c r="S196" s="346"/>
    </row>
    <row r="197" spans="18:19" ht="12.75">
      <c r="R197" s="346"/>
      <c r="S197" s="346"/>
    </row>
    <row r="198" spans="18:19" ht="12.75">
      <c r="R198" s="346"/>
      <c r="S198" s="346"/>
    </row>
    <row r="199" spans="18:19" ht="12.75">
      <c r="R199" s="346"/>
      <c r="S199" s="346"/>
    </row>
    <row r="200" spans="18:19" ht="12.75">
      <c r="R200" s="346"/>
      <c r="S200" s="346"/>
    </row>
    <row r="201" spans="18:19" ht="12.75">
      <c r="R201" s="346"/>
      <c r="S201" s="346"/>
    </row>
    <row r="202" spans="18:19" ht="12.75">
      <c r="R202" s="346"/>
      <c r="S202" s="346"/>
    </row>
    <row r="203" spans="18:19" ht="12.75">
      <c r="R203" s="346"/>
      <c r="S203" s="346"/>
    </row>
    <row r="204" spans="18:19" ht="12.75">
      <c r="R204" s="346"/>
      <c r="S204" s="346"/>
    </row>
    <row r="205" spans="18:19" ht="12.75">
      <c r="R205" s="346"/>
      <c r="S205" s="346"/>
    </row>
    <row r="206" spans="18:19" ht="12.75">
      <c r="R206" s="346"/>
      <c r="S206" s="346"/>
    </row>
    <row r="207" spans="18:19" ht="12.75">
      <c r="R207" s="346"/>
      <c r="S207" s="346"/>
    </row>
    <row r="208" spans="18:19" ht="12.75">
      <c r="R208" s="346"/>
      <c r="S208" s="346"/>
    </row>
    <row r="209" spans="18:19" ht="12.75">
      <c r="R209" s="346"/>
      <c r="S209" s="346"/>
    </row>
    <row r="210" spans="18:19" ht="12.75">
      <c r="R210" s="346"/>
      <c r="S210" s="346"/>
    </row>
    <row r="211" spans="18:19" ht="12.75">
      <c r="R211" s="346"/>
      <c r="S211" s="346"/>
    </row>
    <row r="212" spans="18:19" ht="12.75">
      <c r="R212" s="346"/>
      <c r="S212" s="346"/>
    </row>
    <row r="213" spans="18:19" ht="12.75">
      <c r="R213" s="346"/>
      <c r="S213" s="346"/>
    </row>
    <row r="214" spans="18:19" ht="12.75">
      <c r="R214" s="346"/>
      <c r="S214" s="346"/>
    </row>
    <row r="215" spans="18:19" ht="12.75">
      <c r="R215" s="346"/>
      <c r="S215" s="346"/>
    </row>
    <row r="216" spans="18:19" ht="12.75">
      <c r="R216" s="346"/>
      <c r="S216" s="346"/>
    </row>
    <row r="217" spans="18:19" ht="12.75">
      <c r="R217" s="346"/>
      <c r="S217" s="346"/>
    </row>
    <row r="218" spans="18:19" ht="12.75">
      <c r="R218" s="346"/>
      <c r="S218" s="346"/>
    </row>
    <row r="219" spans="18:19" ht="12.75">
      <c r="R219" s="346"/>
      <c r="S219" s="346"/>
    </row>
    <row r="220" spans="18:19" ht="12.75">
      <c r="R220" s="346"/>
      <c r="S220" s="346"/>
    </row>
    <row r="221" spans="18:19" ht="12.75">
      <c r="R221" s="346"/>
      <c r="S221" s="346"/>
    </row>
    <row r="222" spans="18:19" ht="12.75">
      <c r="R222" s="346"/>
      <c r="S222" s="346"/>
    </row>
    <row r="223" spans="18:19" ht="12.75">
      <c r="R223" s="346"/>
      <c r="S223" s="346"/>
    </row>
    <row r="224" spans="18:19" ht="12.75">
      <c r="R224" s="346"/>
      <c r="S224" s="346"/>
    </row>
    <row r="225" spans="18:19" ht="12.75">
      <c r="R225" s="346"/>
      <c r="S225" s="346"/>
    </row>
    <row r="226" spans="18:19" ht="12.75">
      <c r="R226" s="346"/>
      <c r="S226" s="346"/>
    </row>
    <row r="227" spans="18:19" ht="12.75">
      <c r="R227" s="346"/>
      <c r="S227" s="346"/>
    </row>
    <row r="228" spans="18:19" ht="12.75">
      <c r="R228" s="346"/>
      <c r="S228" s="346"/>
    </row>
    <row r="229" spans="18:19" ht="12.75">
      <c r="R229" s="346"/>
      <c r="S229" s="346"/>
    </row>
    <row r="230" spans="18:19" ht="12.75">
      <c r="R230" s="346"/>
      <c r="S230" s="346"/>
    </row>
    <row r="231" spans="18:19" ht="12.75">
      <c r="R231" s="346"/>
      <c r="S231" s="346"/>
    </row>
    <row r="232" spans="18:19" ht="12.75">
      <c r="R232" s="346"/>
      <c r="S232" s="346"/>
    </row>
    <row r="233" spans="18:19" ht="12.75">
      <c r="R233" s="346"/>
      <c r="S233" s="346"/>
    </row>
    <row r="234" spans="18:19" ht="12.75">
      <c r="R234" s="346"/>
      <c r="S234" s="346"/>
    </row>
    <row r="235" spans="18:19" ht="12.75">
      <c r="R235" s="346"/>
      <c r="S235" s="346"/>
    </row>
    <row r="236" spans="18:19" ht="12.75">
      <c r="R236" s="346"/>
      <c r="S236" s="346"/>
    </row>
    <row r="237" spans="18:19" ht="12.75">
      <c r="R237" s="346"/>
      <c r="S237" s="346"/>
    </row>
    <row r="238" spans="18:19" ht="12.75">
      <c r="R238" s="346"/>
      <c r="S238" s="346"/>
    </row>
    <row r="239" spans="18:19" ht="12.75">
      <c r="R239" s="346"/>
      <c r="S239" s="346"/>
    </row>
    <row r="240" spans="18:19" ht="12.75">
      <c r="R240" s="346"/>
      <c r="S240" s="346"/>
    </row>
    <row r="241" spans="18:19" ht="12.75">
      <c r="R241" s="346"/>
      <c r="S241" s="346"/>
    </row>
    <row r="242" spans="18:19" ht="12.75">
      <c r="R242" s="346"/>
      <c r="S242" s="346"/>
    </row>
    <row r="243" spans="18:19" ht="12.75">
      <c r="R243" s="346"/>
      <c r="S243" s="346"/>
    </row>
    <row r="244" spans="18:19" ht="12.75">
      <c r="R244" s="346"/>
      <c r="S244" s="346"/>
    </row>
    <row r="245" spans="18:19" ht="12.75">
      <c r="R245" s="346"/>
      <c r="S245" s="346"/>
    </row>
    <row r="246" spans="18:19" ht="12.75">
      <c r="R246" s="346"/>
      <c r="S246" s="346"/>
    </row>
    <row r="247" spans="18:19" ht="12.75">
      <c r="R247" s="346"/>
      <c r="S247" s="346"/>
    </row>
    <row r="248" spans="18:19" ht="12.75">
      <c r="R248" s="346"/>
      <c r="S248" s="346"/>
    </row>
    <row r="249" spans="18:19" ht="12.75">
      <c r="R249" s="346"/>
      <c r="S249" s="346"/>
    </row>
    <row r="250" spans="18:19" ht="12.75">
      <c r="R250" s="346"/>
      <c r="S250" s="346"/>
    </row>
    <row r="251" spans="18:19" ht="12.75">
      <c r="R251" s="346"/>
      <c r="S251" s="346"/>
    </row>
    <row r="252" spans="18:19" ht="12.75">
      <c r="R252" s="346"/>
      <c r="S252" s="346"/>
    </row>
    <row r="253" spans="18:19" ht="12.75">
      <c r="R253" s="346"/>
      <c r="S253" s="346"/>
    </row>
    <row r="254" spans="18:19" ht="12.75">
      <c r="R254" s="346"/>
      <c r="S254" s="346"/>
    </row>
    <row r="255" spans="18:19" ht="12.75">
      <c r="R255" s="346"/>
      <c r="S255" s="346"/>
    </row>
    <row r="256" spans="18:19" ht="12.75">
      <c r="R256" s="346"/>
      <c r="S256" s="346"/>
    </row>
    <row r="257" spans="18:19" ht="12.75">
      <c r="R257" s="346"/>
      <c r="S257" s="346"/>
    </row>
    <row r="258" spans="18:19" ht="12.75">
      <c r="R258" s="346"/>
      <c r="S258" s="346"/>
    </row>
    <row r="259" spans="18:19" ht="12.75">
      <c r="R259" s="346"/>
      <c r="S259" s="346"/>
    </row>
    <row r="260" spans="18:19" ht="12.75">
      <c r="R260" s="346"/>
      <c r="S260" s="346"/>
    </row>
    <row r="261" spans="18:19" ht="12.75">
      <c r="R261" s="346"/>
      <c r="S261" s="346"/>
    </row>
    <row r="262" spans="18:19" ht="12.75">
      <c r="R262" s="346"/>
      <c r="S262" s="346"/>
    </row>
    <row r="263" spans="18:19" ht="12.75">
      <c r="R263" s="346"/>
      <c r="S263" s="346"/>
    </row>
    <row r="264" spans="18:19" ht="12.75">
      <c r="R264" s="346"/>
      <c r="S264" s="346"/>
    </row>
    <row r="265" spans="18:19" ht="12.75">
      <c r="R265" s="346"/>
      <c r="S265" s="346"/>
    </row>
    <row r="266" spans="18:19" ht="12.75">
      <c r="R266" s="346"/>
      <c r="S266" s="346"/>
    </row>
    <row r="267" spans="18:19" ht="12.75">
      <c r="R267" s="346"/>
      <c r="S267" s="346"/>
    </row>
    <row r="268" spans="18:19" ht="12.75">
      <c r="R268" s="346"/>
      <c r="S268" s="346"/>
    </row>
    <row r="269" spans="18:19" ht="12.75">
      <c r="R269" s="346"/>
      <c r="S269" s="346"/>
    </row>
    <row r="270" spans="18:19" ht="12.75">
      <c r="R270" s="346"/>
      <c r="S270" s="346"/>
    </row>
    <row r="271" spans="18:19" ht="12.75">
      <c r="R271" s="346"/>
      <c r="S271" s="346"/>
    </row>
    <row r="272" spans="18:19" ht="12.75">
      <c r="R272" s="346"/>
      <c r="S272" s="346"/>
    </row>
    <row r="273" spans="18:19" ht="12.75">
      <c r="R273" s="346"/>
      <c r="S273" s="346"/>
    </row>
    <row r="274" spans="18:19" ht="12.75">
      <c r="R274" s="346"/>
      <c r="S274" s="346"/>
    </row>
    <row r="275" spans="18:19" ht="12.75">
      <c r="R275" s="346"/>
      <c r="S275" s="346"/>
    </row>
    <row r="276" spans="18:19" ht="12.75">
      <c r="R276" s="346"/>
      <c r="S276" s="346"/>
    </row>
    <row r="277" spans="18:19" ht="12.75">
      <c r="R277" s="346"/>
      <c r="S277" s="346"/>
    </row>
    <row r="278" spans="18:19" ht="12.75">
      <c r="R278" s="346"/>
      <c r="S278" s="346"/>
    </row>
    <row r="279" spans="18:19" ht="12.75">
      <c r="R279" s="346"/>
      <c r="S279" s="346"/>
    </row>
    <row r="280" spans="18:19" ht="12.75">
      <c r="R280" s="346"/>
      <c r="S280" s="346"/>
    </row>
    <row r="281" spans="18:19" ht="12.75">
      <c r="R281" s="346"/>
      <c r="S281" s="346"/>
    </row>
    <row r="282" spans="18:19" ht="12.75">
      <c r="R282" s="346"/>
      <c r="S282" s="346"/>
    </row>
    <row r="283" spans="18:19" ht="12.75">
      <c r="R283" s="346"/>
      <c r="S283" s="346"/>
    </row>
    <row r="284" spans="18:19" ht="12.75">
      <c r="R284" s="346"/>
      <c r="S284" s="346"/>
    </row>
    <row r="285" spans="18:19" ht="12.75">
      <c r="R285" s="346"/>
      <c r="S285" s="346"/>
    </row>
    <row r="286" spans="18:19" ht="12.75">
      <c r="R286" s="346"/>
      <c r="S286" s="346"/>
    </row>
    <row r="287" spans="18:19" ht="12.75">
      <c r="R287" s="346"/>
      <c r="S287" s="346"/>
    </row>
    <row r="288" spans="18:19" ht="12.75">
      <c r="R288" s="346"/>
      <c r="S288" s="346"/>
    </row>
    <row r="289" spans="18:19" ht="12.75">
      <c r="R289" s="346"/>
      <c r="S289" s="346"/>
    </row>
    <row r="290" spans="18:19" ht="12.75">
      <c r="R290" s="346"/>
      <c r="S290" s="346"/>
    </row>
    <row r="291" spans="18:19" ht="12.75">
      <c r="R291" s="346"/>
      <c r="S291" s="346"/>
    </row>
    <row r="292" spans="18:19" ht="12.75">
      <c r="R292" s="346"/>
      <c r="S292" s="346"/>
    </row>
    <row r="293" spans="18:19" ht="12.75">
      <c r="R293" s="346"/>
      <c r="S293" s="346"/>
    </row>
    <row r="294" spans="18:19" ht="12.75">
      <c r="R294" s="346"/>
      <c r="S294" s="346"/>
    </row>
    <row r="295" spans="18:19" ht="12.75">
      <c r="R295" s="346"/>
      <c r="S295" s="346"/>
    </row>
    <row r="296" spans="18:19" ht="12.75">
      <c r="R296" s="346"/>
      <c r="S296" s="346"/>
    </row>
    <row r="297" spans="18:19" ht="12.75">
      <c r="R297" s="346"/>
      <c r="S297" s="346"/>
    </row>
    <row r="298" spans="18:19" ht="12.75">
      <c r="R298" s="346"/>
      <c r="S298" s="346"/>
    </row>
    <row r="299" spans="18:19" ht="12.75">
      <c r="R299" s="346"/>
      <c r="S299" s="346"/>
    </row>
    <row r="300" spans="18:19" ht="12.75">
      <c r="R300" s="346"/>
      <c r="S300" s="346"/>
    </row>
    <row r="301" spans="18:19" ht="12.75">
      <c r="R301" s="346"/>
      <c r="S301" s="346"/>
    </row>
    <row r="302" spans="18:19" ht="12.75">
      <c r="R302" s="346"/>
      <c r="S302" s="346"/>
    </row>
    <row r="303" spans="18:19" ht="12.75">
      <c r="R303" s="346"/>
      <c r="S303" s="346"/>
    </row>
    <row r="304" spans="18:19" ht="12.75">
      <c r="R304" s="346"/>
      <c r="S304" s="346"/>
    </row>
    <row r="305" spans="18:19" ht="12.75">
      <c r="R305" s="346"/>
      <c r="S305" s="346"/>
    </row>
    <row r="306" spans="18:19" ht="12.75">
      <c r="R306" s="346"/>
      <c r="S306" s="346"/>
    </row>
    <row r="307" spans="18:19" ht="12.75">
      <c r="R307" s="346"/>
      <c r="S307" s="346"/>
    </row>
    <row r="308" spans="18:19" ht="12.75">
      <c r="R308" s="346"/>
      <c r="S308" s="346"/>
    </row>
    <row r="309" spans="18:19" ht="12.75">
      <c r="R309" s="346"/>
      <c r="S309" s="346"/>
    </row>
    <row r="310" spans="18:19" ht="12.75">
      <c r="R310" s="346"/>
      <c r="S310" s="346"/>
    </row>
    <row r="311" spans="18:19" ht="12.75">
      <c r="R311" s="346"/>
      <c r="S311" s="346"/>
    </row>
    <row r="312" spans="18:19" ht="12.75">
      <c r="R312" s="346"/>
      <c r="S312" s="346"/>
    </row>
    <row r="313" spans="18:19" ht="12.75">
      <c r="R313" s="346"/>
      <c r="S313" s="346"/>
    </row>
    <row r="314" spans="18:19" ht="12.75">
      <c r="R314" s="346"/>
      <c r="S314" s="346"/>
    </row>
    <row r="315" spans="18:19" ht="12.75">
      <c r="R315" s="346"/>
      <c r="S315" s="346"/>
    </row>
    <row r="316" spans="18:19" ht="12.75">
      <c r="R316" s="346"/>
      <c r="S316" s="346"/>
    </row>
    <row r="317" spans="18:19" ht="12.75">
      <c r="R317" s="346"/>
      <c r="S317" s="346"/>
    </row>
    <row r="318" spans="18:19" ht="12.75">
      <c r="R318" s="346"/>
      <c r="S318" s="346"/>
    </row>
    <row r="319" spans="18:19" ht="12.75">
      <c r="R319" s="346"/>
      <c r="S319" s="346"/>
    </row>
    <row r="320" spans="18:19" ht="12.75">
      <c r="R320" s="346"/>
      <c r="S320" s="346"/>
    </row>
    <row r="321" spans="18:19" ht="12.75">
      <c r="R321" s="346"/>
      <c r="S321" s="346"/>
    </row>
    <row r="322" spans="18:19" ht="12.75">
      <c r="R322" s="346"/>
      <c r="S322" s="346"/>
    </row>
    <row r="323" spans="18:19" ht="12.75">
      <c r="R323" s="346"/>
      <c r="S323" s="346"/>
    </row>
    <row r="324" spans="18:19" ht="12.75">
      <c r="R324" s="346"/>
      <c r="S324" s="346"/>
    </row>
    <row r="325" spans="18:19" ht="12.75">
      <c r="R325" s="346"/>
      <c r="S325" s="346"/>
    </row>
    <row r="326" spans="18:19" ht="12.75">
      <c r="R326" s="346"/>
      <c r="S326" s="346"/>
    </row>
    <row r="327" spans="18:19" ht="12.75">
      <c r="R327" s="346"/>
      <c r="S327" s="346"/>
    </row>
    <row r="328" spans="18:19" ht="12.75">
      <c r="R328" s="346"/>
      <c r="S328" s="346"/>
    </row>
    <row r="329" spans="18:19" ht="12.75">
      <c r="R329" s="346"/>
      <c r="S329" s="346"/>
    </row>
    <row r="330" spans="18:19" ht="12.75">
      <c r="R330" s="346"/>
      <c r="S330" s="346"/>
    </row>
    <row r="331" spans="18:19" ht="12.75">
      <c r="R331" s="346"/>
      <c r="S331" s="346"/>
    </row>
    <row r="332" spans="18:19" ht="12.75">
      <c r="R332" s="346"/>
      <c r="S332" s="346"/>
    </row>
    <row r="333" spans="18:19" ht="12.75">
      <c r="R333" s="346"/>
      <c r="S333" s="346"/>
    </row>
    <row r="334" spans="18:19" ht="12.75">
      <c r="R334" s="346"/>
      <c r="S334" s="346"/>
    </row>
    <row r="335" spans="18:19" ht="12.75">
      <c r="R335" s="346"/>
      <c r="S335" s="346"/>
    </row>
    <row r="336" spans="18:19" ht="12.75">
      <c r="R336" s="346"/>
      <c r="S336" s="346"/>
    </row>
    <row r="337" spans="18:19" ht="12.75">
      <c r="R337" s="346"/>
      <c r="S337" s="346"/>
    </row>
    <row r="338" spans="18:19" ht="12.75">
      <c r="R338" s="346"/>
      <c r="S338" s="346"/>
    </row>
    <row r="339" spans="18:19" ht="12.75">
      <c r="R339" s="346"/>
      <c r="S339" s="346"/>
    </row>
    <row r="340" spans="18:19" ht="12.75">
      <c r="R340" s="346"/>
      <c r="S340" s="346"/>
    </row>
    <row r="341" spans="18:19" ht="12.75">
      <c r="R341" s="346"/>
      <c r="S341" s="346"/>
    </row>
    <row r="342" spans="18:19" ht="12.75">
      <c r="R342" s="346"/>
      <c r="S342" s="346"/>
    </row>
    <row r="343" spans="18:19" ht="12.75">
      <c r="R343" s="346"/>
      <c r="S343" s="346"/>
    </row>
    <row r="344" spans="18:19" ht="12.75">
      <c r="R344" s="346"/>
      <c r="S344" s="346"/>
    </row>
    <row r="345" spans="18:19" ht="12.75">
      <c r="R345" s="346"/>
      <c r="S345" s="346"/>
    </row>
    <row r="346" spans="18:19" ht="12.75">
      <c r="R346" s="346"/>
      <c r="S346" s="346"/>
    </row>
    <row r="347" spans="18:19" ht="12.75">
      <c r="R347" s="346"/>
      <c r="S347" s="346"/>
    </row>
    <row r="348" spans="18:19" ht="12.75">
      <c r="R348" s="346"/>
      <c r="S348" s="346"/>
    </row>
    <row r="349" spans="18:19" ht="12.75">
      <c r="R349" s="346"/>
      <c r="S349" s="346"/>
    </row>
    <row r="350" spans="18:19" ht="12.75">
      <c r="R350" s="346"/>
      <c r="S350" s="346"/>
    </row>
    <row r="351" spans="18:19" ht="12.75">
      <c r="R351" s="346"/>
      <c r="S351" s="346"/>
    </row>
    <row r="352" spans="18:19" ht="12.75">
      <c r="R352" s="346"/>
      <c r="S352" s="346"/>
    </row>
    <row r="353" spans="18:19" ht="12.75">
      <c r="R353" s="346"/>
      <c r="S353" s="346"/>
    </row>
    <row r="354" spans="18:19" ht="12.75">
      <c r="R354" s="346"/>
      <c r="S354" s="346"/>
    </row>
    <row r="355" spans="18:19" ht="12.75">
      <c r="R355" s="346"/>
      <c r="S355" s="346"/>
    </row>
    <row r="356" spans="18:19" ht="12.75">
      <c r="R356" s="346"/>
      <c r="S356" s="346"/>
    </row>
    <row r="357" spans="18:19" ht="12.75">
      <c r="R357" s="346"/>
      <c r="S357" s="346"/>
    </row>
    <row r="358" spans="18:19" ht="12.75">
      <c r="R358" s="346"/>
      <c r="S358" s="346"/>
    </row>
    <row r="359" spans="18:19" ht="12.75">
      <c r="R359" s="346"/>
      <c r="S359" s="346"/>
    </row>
    <row r="360" spans="18:19" ht="12.75">
      <c r="R360" s="346"/>
      <c r="S360" s="346"/>
    </row>
    <row r="361" spans="18:19" ht="12.75">
      <c r="R361" s="346"/>
      <c r="S361" s="346"/>
    </row>
    <row r="362" spans="18:19" ht="12.75">
      <c r="R362" s="346"/>
      <c r="S362" s="346"/>
    </row>
    <row r="363" spans="18:19" ht="12.75">
      <c r="R363" s="346"/>
      <c r="S363" s="346"/>
    </row>
    <row r="364" spans="18:19" ht="12.75">
      <c r="R364" s="346"/>
      <c r="S364" s="346"/>
    </row>
    <row r="365" spans="18:19" ht="12.75">
      <c r="R365" s="346"/>
      <c r="S365" s="346"/>
    </row>
    <row r="366" spans="18:19" ht="12.75">
      <c r="R366" s="346"/>
      <c r="S366" s="346"/>
    </row>
    <row r="367" spans="18:19" ht="12.75">
      <c r="R367" s="346"/>
      <c r="S367" s="346"/>
    </row>
    <row r="368" spans="18:19" ht="12.75">
      <c r="R368" s="346"/>
      <c r="S368" s="346"/>
    </row>
    <row r="369" spans="18:19" ht="12.75">
      <c r="R369" s="346"/>
      <c r="S369" s="346"/>
    </row>
    <row r="370" spans="18:19" ht="12.75">
      <c r="R370" s="346"/>
      <c r="S370" s="346"/>
    </row>
    <row r="371" spans="18:19" ht="12.75">
      <c r="R371" s="346"/>
      <c r="S371" s="346"/>
    </row>
    <row r="372" spans="18:19" ht="12.75">
      <c r="R372" s="346"/>
      <c r="S372" s="346"/>
    </row>
    <row r="373" spans="18:19" ht="12.75">
      <c r="R373" s="346"/>
      <c r="S373" s="346"/>
    </row>
    <row r="374" spans="18:19" ht="12.75">
      <c r="R374" s="346"/>
      <c r="S374" s="346"/>
    </row>
    <row r="375" spans="18:19" ht="12.75">
      <c r="R375" s="346"/>
      <c r="S375" s="346"/>
    </row>
    <row r="376" spans="18:19" ht="12.75">
      <c r="R376" s="346"/>
      <c r="S376" s="346"/>
    </row>
    <row r="377" spans="18:19" ht="12.75">
      <c r="R377" s="346"/>
      <c r="S377" s="346"/>
    </row>
    <row r="378" spans="18:19" ht="12.75">
      <c r="R378" s="346"/>
      <c r="S378" s="346"/>
    </row>
    <row r="379" spans="18:19" ht="12.75">
      <c r="R379" s="346"/>
      <c r="S379" s="346"/>
    </row>
    <row r="380" spans="18:19" ht="12.75">
      <c r="R380" s="346"/>
      <c r="S380" s="346"/>
    </row>
    <row r="381" spans="18:19" ht="12.75">
      <c r="R381" s="346"/>
      <c r="S381" s="346"/>
    </row>
    <row r="382" spans="18:19" ht="12.75">
      <c r="R382" s="346"/>
      <c r="S382" s="346"/>
    </row>
    <row r="383" spans="18:19" ht="12.75">
      <c r="R383" s="346"/>
      <c r="S383" s="346"/>
    </row>
    <row r="384" spans="18:19" ht="12.75">
      <c r="R384" s="346"/>
      <c r="S384" s="346"/>
    </row>
    <row r="385" spans="18:19" ht="12.75">
      <c r="R385" s="346"/>
      <c r="S385" s="346"/>
    </row>
    <row r="386" spans="18:19" ht="12.75">
      <c r="R386" s="346"/>
      <c r="S386" s="346"/>
    </row>
    <row r="387" spans="18:19" ht="12.75">
      <c r="R387" s="346"/>
      <c r="S387" s="346"/>
    </row>
    <row r="388" spans="18:19" ht="12.75">
      <c r="R388" s="346"/>
      <c r="S388" s="346"/>
    </row>
    <row r="389" spans="18:19" ht="12.75">
      <c r="R389" s="346"/>
      <c r="S389" s="346"/>
    </row>
    <row r="390" spans="18:19" ht="12.75">
      <c r="R390" s="346"/>
      <c r="S390" s="346"/>
    </row>
    <row r="391" spans="18:19" ht="12.75">
      <c r="R391" s="346"/>
      <c r="S391" s="346"/>
    </row>
    <row r="392" spans="18:19" ht="12.75">
      <c r="R392" s="346"/>
      <c r="S392" s="346"/>
    </row>
    <row r="393" spans="18:19" ht="12.75">
      <c r="R393" s="346"/>
      <c r="S393" s="346"/>
    </row>
    <row r="394" spans="18:19" ht="12.75">
      <c r="R394" s="346"/>
      <c r="S394" s="346"/>
    </row>
    <row r="395" spans="18:19" ht="12.75">
      <c r="R395" s="346"/>
      <c r="S395" s="346"/>
    </row>
    <row r="396" spans="18:19" ht="12.75">
      <c r="R396" s="346"/>
      <c r="S396" s="346"/>
    </row>
    <row r="397" spans="18:19" ht="12.75">
      <c r="R397" s="346"/>
      <c r="S397" s="346"/>
    </row>
    <row r="398" spans="18:19" ht="12.75">
      <c r="R398" s="346"/>
      <c r="S398" s="346"/>
    </row>
    <row r="399" spans="18:19" ht="12.75">
      <c r="R399" s="346"/>
      <c r="S399" s="346"/>
    </row>
    <row r="400" spans="18:19" ht="12.75">
      <c r="R400" s="346"/>
      <c r="S400" s="346"/>
    </row>
    <row r="401" spans="18:19" ht="12.75">
      <c r="R401" s="346"/>
      <c r="S401" s="346"/>
    </row>
    <row r="402" spans="18:19" ht="12.75">
      <c r="R402" s="346"/>
      <c r="S402" s="346"/>
    </row>
    <row r="403" spans="18:19" ht="12.75">
      <c r="R403" s="346"/>
      <c r="S403" s="346"/>
    </row>
    <row r="404" spans="18:19" ht="12.75">
      <c r="R404" s="346"/>
      <c r="S404" s="346"/>
    </row>
    <row r="405" spans="18:19" ht="12.75">
      <c r="R405" s="346"/>
      <c r="S405" s="346"/>
    </row>
    <row r="406" spans="18:19" ht="12.75">
      <c r="R406" s="346"/>
      <c r="S406" s="346"/>
    </row>
    <row r="407" spans="18:19" ht="12.75">
      <c r="R407" s="346"/>
      <c r="S407" s="346"/>
    </row>
    <row r="408" spans="18:19" ht="12.75">
      <c r="R408" s="346"/>
      <c r="S408" s="346"/>
    </row>
    <row r="409" spans="18:19" ht="12.75">
      <c r="R409" s="346"/>
      <c r="S409" s="346"/>
    </row>
    <row r="410" spans="18:19" ht="12.75">
      <c r="R410" s="346"/>
      <c r="S410" s="346"/>
    </row>
    <row r="411" spans="18:19" ht="12.75">
      <c r="R411" s="346"/>
      <c r="S411" s="346"/>
    </row>
    <row r="412" spans="18:19" ht="12.75">
      <c r="R412" s="346"/>
      <c r="S412" s="346"/>
    </row>
    <row r="413" spans="18:19" ht="12.75">
      <c r="R413" s="346"/>
      <c r="S413" s="346"/>
    </row>
    <row r="414" spans="18:19" ht="12.75">
      <c r="R414" s="346"/>
      <c r="S414" s="346"/>
    </row>
    <row r="415" spans="18:19" ht="12.75">
      <c r="R415" s="346"/>
      <c r="S415" s="346"/>
    </row>
    <row r="416" spans="18:19" ht="12.75">
      <c r="R416" s="346"/>
      <c r="S416" s="346"/>
    </row>
    <row r="417" spans="18:19" ht="12.75">
      <c r="R417" s="346"/>
      <c r="S417" s="346"/>
    </row>
    <row r="418" spans="18:19" ht="12.75">
      <c r="R418" s="346"/>
      <c r="S418" s="346"/>
    </row>
    <row r="419" spans="18:19" ht="12.75">
      <c r="R419" s="346"/>
      <c r="S419" s="346"/>
    </row>
    <row r="420" spans="18:19" ht="12.75">
      <c r="R420" s="346"/>
      <c r="S420" s="346"/>
    </row>
    <row r="421" spans="18:19" ht="12.75">
      <c r="R421" s="346"/>
      <c r="S421" s="346"/>
    </row>
    <row r="422" spans="18:19" ht="12.75">
      <c r="R422" s="346"/>
      <c r="S422" s="346"/>
    </row>
    <row r="423" spans="18:19" ht="12.75">
      <c r="R423" s="346"/>
      <c r="S423" s="346"/>
    </row>
    <row r="424" spans="18:19" ht="12.75">
      <c r="R424" s="346"/>
      <c r="S424" s="346"/>
    </row>
    <row r="425" spans="18:19" ht="12.75">
      <c r="R425" s="346"/>
      <c r="S425" s="346"/>
    </row>
    <row r="426" spans="18:19" ht="12.75">
      <c r="R426" s="346"/>
      <c r="S426" s="346"/>
    </row>
    <row r="427" spans="18:19" ht="12.75">
      <c r="R427" s="346"/>
      <c r="S427" s="346"/>
    </row>
    <row r="428" spans="18:19" ht="12.75">
      <c r="R428" s="346"/>
      <c r="S428" s="346"/>
    </row>
    <row r="429" spans="18:19" ht="12.75">
      <c r="R429" s="346"/>
      <c r="S429" s="346"/>
    </row>
    <row r="430" spans="18:19" ht="12.75">
      <c r="R430" s="346"/>
      <c r="S430" s="346"/>
    </row>
    <row r="431" spans="18:19" ht="12.75">
      <c r="R431" s="346"/>
      <c r="S431" s="346"/>
    </row>
    <row r="432" spans="18:19" ht="12.75">
      <c r="R432" s="346"/>
      <c r="S432" s="346"/>
    </row>
    <row r="433" spans="18:19" ht="12.75">
      <c r="R433" s="346"/>
      <c r="S433" s="346"/>
    </row>
    <row r="434" spans="18:19" ht="12.75">
      <c r="R434" s="346"/>
      <c r="S434" s="346"/>
    </row>
    <row r="435" spans="18:19" ht="12.75">
      <c r="R435" s="346"/>
      <c r="S435" s="346"/>
    </row>
    <row r="436" spans="18:19" ht="12.75">
      <c r="R436" s="346"/>
      <c r="S436" s="346"/>
    </row>
    <row r="437" spans="18:19" ht="12.75">
      <c r="R437" s="346"/>
      <c r="S437" s="346"/>
    </row>
    <row r="438" spans="18:19" ht="12.75">
      <c r="R438" s="346"/>
      <c r="S438" s="346"/>
    </row>
    <row r="439" spans="18:19" ht="12.75">
      <c r="R439" s="346"/>
      <c r="S439" s="346"/>
    </row>
    <row r="440" spans="18:19" ht="12.75">
      <c r="R440" s="346"/>
      <c r="S440" s="346"/>
    </row>
    <row r="441" spans="18:19" ht="12.75">
      <c r="R441" s="346"/>
      <c r="S441" s="346"/>
    </row>
    <row r="442" spans="18:19" ht="12.75">
      <c r="R442" s="346"/>
      <c r="S442" s="346"/>
    </row>
    <row r="443" spans="18:19" ht="12.75">
      <c r="R443" s="346"/>
      <c r="S443" s="346"/>
    </row>
    <row r="444" spans="18:19" ht="12.75">
      <c r="R444" s="346"/>
      <c r="S444" s="346"/>
    </row>
    <row r="445" spans="18:19" ht="12.75">
      <c r="R445" s="346"/>
      <c r="S445" s="346"/>
    </row>
    <row r="446" spans="18:19" ht="12.75">
      <c r="R446" s="346"/>
      <c r="S446" s="346"/>
    </row>
    <row r="447" spans="18:19" ht="12.75">
      <c r="R447" s="346"/>
      <c r="S447" s="346"/>
    </row>
    <row r="448" spans="18:19" ht="12.75">
      <c r="R448" s="346"/>
      <c r="S448" s="346"/>
    </row>
    <row r="449" spans="18:19" ht="12.75">
      <c r="R449" s="346"/>
      <c r="S449" s="346"/>
    </row>
    <row r="450" spans="18:19" ht="12.75">
      <c r="R450" s="346"/>
      <c r="S450" s="346"/>
    </row>
    <row r="451" spans="18:19" ht="12.75">
      <c r="R451" s="346"/>
      <c r="S451" s="346"/>
    </row>
    <row r="452" spans="18:19" ht="12.75">
      <c r="R452" s="346"/>
      <c r="S452" s="346"/>
    </row>
    <row r="453" spans="18:19" ht="12.75">
      <c r="R453" s="346"/>
      <c r="S453" s="346"/>
    </row>
    <row r="454" spans="18:19" ht="12.75">
      <c r="R454" s="346"/>
      <c r="S454" s="346"/>
    </row>
    <row r="455" spans="18:19" ht="12.75">
      <c r="R455" s="346"/>
      <c r="S455" s="346"/>
    </row>
    <row r="456" spans="18:19" ht="12.75">
      <c r="R456" s="346"/>
      <c r="S456" s="346"/>
    </row>
    <row r="457" spans="18:19" ht="12.75">
      <c r="R457" s="346"/>
      <c r="S457" s="346"/>
    </row>
    <row r="458" spans="18:19" ht="12.75">
      <c r="R458" s="346"/>
      <c r="S458" s="346"/>
    </row>
    <row r="459" spans="18:19" ht="12.75">
      <c r="R459" s="346"/>
      <c r="S459" s="346"/>
    </row>
    <row r="460" spans="18:19" ht="12.75">
      <c r="R460" s="346"/>
      <c r="S460" s="346"/>
    </row>
    <row r="461" spans="18:19" ht="12.75">
      <c r="R461" s="346"/>
      <c r="S461" s="346"/>
    </row>
    <row r="462" spans="18:19" ht="12.75">
      <c r="R462" s="346"/>
      <c r="S462" s="346"/>
    </row>
    <row r="463" spans="18:19" ht="12.75">
      <c r="R463" s="346"/>
      <c r="S463" s="346"/>
    </row>
    <row r="464" spans="18:19" ht="12.75">
      <c r="R464" s="346"/>
      <c r="S464" s="346"/>
    </row>
    <row r="465" spans="18:19" ht="12.75">
      <c r="R465" s="346"/>
      <c r="S465" s="346"/>
    </row>
    <row r="466" spans="18:19" ht="12.75">
      <c r="R466" s="346"/>
      <c r="S466" s="346"/>
    </row>
    <row r="467" spans="18:19" ht="12.75">
      <c r="R467" s="346"/>
      <c r="S467" s="346"/>
    </row>
    <row r="468" spans="18:19" ht="12.75">
      <c r="R468" s="346"/>
      <c r="S468" s="346"/>
    </row>
    <row r="469" spans="18:19" ht="12.75">
      <c r="R469" s="346"/>
      <c r="S469" s="346"/>
    </row>
    <row r="470" spans="18:19" ht="12.75">
      <c r="R470" s="346"/>
      <c r="S470" s="346"/>
    </row>
    <row r="471" spans="18:19" ht="12.75">
      <c r="R471" s="346"/>
      <c r="S471" s="346"/>
    </row>
    <row r="472" spans="18:19" ht="12.75">
      <c r="R472" s="346"/>
      <c r="S472" s="346"/>
    </row>
    <row r="473" spans="18:19" ht="12.75">
      <c r="R473" s="346"/>
      <c r="S473" s="346"/>
    </row>
    <row r="474" spans="18:19" ht="12.75">
      <c r="R474" s="346"/>
      <c r="S474" s="346"/>
    </row>
    <row r="475" spans="18:19" ht="12.75">
      <c r="R475" s="346"/>
      <c r="S475" s="346"/>
    </row>
    <row r="476" spans="18:19" ht="12.75">
      <c r="R476" s="346"/>
      <c r="S476" s="346"/>
    </row>
    <row r="477" spans="18:19" ht="12.75">
      <c r="R477" s="346"/>
      <c r="S477" s="346"/>
    </row>
    <row r="478" spans="18:19" ht="12.75">
      <c r="R478" s="346"/>
      <c r="S478" s="346"/>
    </row>
    <row r="479" spans="18:19" ht="12.75">
      <c r="R479" s="346"/>
      <c r="S479" s="346"/>
    </row>
    <row r="480" spans="18:19" ht="12.75">
      <c r="R480" s="346"/>
      <c r="S480" s="346"/>
    </row>
    <row r="481" spans="18:19" ht="12.75">
      <c r="R481" s="346"/>
      <c r="S481" s="346"/>
    </row>
    <row r="482" spans="18:19" ht="12.75">
      <c r="R482" s="346"/>
      <c r="S482" s="346"/>
    </row>
    <row r="483" spans="18:19" ht="12.75">
      <c r="R483" s="346"/>
      <c r="S483" s="346"/>
    </row>
    <row r="484" spans="18:19" ht="12.75">
      <c r="R484" s="346"/>
      <c r="S484" s="346"/>
    </row>
    <row r="485" spans="18:19" ht="12.75">
      <c r="R485" s="346"/>
      <c r="S485" s="346"/>
    </row>
    <row r="486" spans="18:19" ht="12.75">
      <c r="R486" s="346"/>
      <c r="S486" s="346"/>
    </row>
    <row r="487" spans="18:19" ht="12.75">
      <c r="R487" s="346"/>
      <c r="S487" s="346"/>
    </row>
    <row r="488" spans="18:19" ht="12.75">
      <c r="R488" s="346"/>
      <c r="S488" s="346"/>
    </row>
    <row r="489" spans="18:19" ht="12.75">
      <c r="R489" s="346"/>
      <c r="S489" s="346"/>
    </row>
    <row r="490" spans="18:19" ht="12.75">
      <c r="R490" s="346"/>
      <c r="S490" s="346"/>
    </row>
    <row r="491" spans="18:19" ht="12.75">
      <c r="R491" s="346"/>
      <c r="S491" s="346"/>
    </row>
    <row r="492" spans="18:19" ht="12.75">
      <c r="R492" s="346"/>
      <c r="S492" s="346"/>
    </row>
    <row r="493" spans="18:19" ht="12.75">
      <c r="R493" s="346"/>
      <c r="S493" s="346"/>
    </row>
    <row r="494" spans="18:19" ht="12.75">
      <c r="R494" s="346"/>
      <c r="S494" s="346"/>
    </row>
    <row r="495" spans="18:19" ht="12.75">
      <c r="R495" s="346"/>
      <c r="S495" s="346"/>
    </row>
    <row r="496" spans="18:19" ht="12.75">
      <c r="R496" s="346"/>
      <c r="S496" s="346"/>
    </row>
    <row r="497" spans="18:19" ht="12.75">
      <c r="R497" s="346"/>
      <c r="S497" s="346"/>
    </row>
    <row r="498" spans="18:19" ht="12.75">
      <c r="R498" s="346"/>
      <c r="S498" s="346"/>
    </row>
  </sheetData>
  <sheetProtection password="EA02" sheet="1" selectLockedCells="1"/>
  <mergeCells count="82">
    <mergeCell ref="A77:L77"/>
    <mergeCell ref="M77:R77"/>
    <mergeCell ref="A78:L78"/>
    <mergeCell ref="M78:R78"/>
    <mergeCell ref="A81:L81"/>
    <mergeCell ref="M81:R81"/>
    <mergeCell ref="A79:L79"/>
    <mergeCell ref="M79:R79"/>
    <mergeCell ref="A80:L80"/>
    <mergeCell ref="M80:R80"/>
    <mergeCell ref="A74:L74"/>
    <mergeCell ref="M74:R74"/>
    <mergeCell ref="A75:L75"/>
    <mergeCell ref="M75:R75"/>
    <mergeCell ref="A76:L76"/>
    <mergeCell ref="M76:R76"/>
    <mergeCell ref="A71:L71"/>
    <mergeCell ref="M71:R71"/>
    <mergeCell ref="A72:L72"/>
    <mergeCell ref="M72:R72"/>
    <mergeCell ref="A73:L73"/>
    <mergeCell ref="M73:R73"/>
    <mergeCell ref="A68:L68"/>
    <mergeCell ref="M68:R68"/>
    <mergeCell ref="A69:L69"/>
    <mergeCell ref="M69:R69"/>
    <mergeCell ref="A70:L70"/>
    <mergeCell ref="M70:R70"/>
    <mergeCell ref="A65:L65"/>
    <mergeCell ref="M65:R65"/>
    <mergeCell ref="A66:L66"/>
    <mergeCell ref="M66:R66"/>
    <mergeCell ref="A67:L67"/>
    <mergeCell ref="M67:R67"/>
    <mergeCell ref="M62:R62"/>
    <mergeCell ref="A63:L63"/>
    <mergeCell ref="M63:R63"/>
    <mergeCell ref="A64:L64"/>
    <mergeCell ref="M64:R64"/>
    <mergeCell ref="A62:L62"/>
    <mergeCell ref="B41:M41"/>
    <mergeCell ref="B43:M43"/>
    <mergeCell ref="B44:M44"/>
    <mergeCell ref="D28:L28"/>
    <mergeCell ref="A36:M36"/>
    <mergeCell ref="B40:M40"/>
    <mergeCell ref="B38:C38"/>
    <mergeCell ref="A33:M33"/>
    <mergeCell ref="B42:M42"/>
    <mergeCell ref="E18:F18"/>
    <mergeCell ref="A2:A4"/>
    <mergeCell ref="A8:B8"/>
    <mergeCell ref="A9:B9"/>
    <mergeCell ref="A10:B10"/>
    <mergeCell ref="A11:B11"/>
    <mergeCell ref="A12:B12"/>
    <mergeCell ref="J46:M46"/>
    <mergeCell ref="B46:F46"/>
    <mergeCell ref="A13:B13"/>
    <mergeCell ref="A14:B14"/>
    <mergeCell ref="A21:M21"/>
    <mergeCell ref="C27:M27"/>
    <mergeCell ref="B16:F16"/>
    <mergeCell ref="B25:M25"/>
    <mergeCell ref="C26:M26"/>
    <mergeCell ref="G16:M16"/>
    <mergeCell ref="B55:M55"/>
    <mergeCell ref="B50:M50"/>
    <mergeCell ref="B57:M57"/>
    <mergeCell ref="A61:L61"/>
    <mergeCell ref="M61:R61"/>
    <mergeCell ref="B59:M59"/>
    <mergeCell ref="N1:P1"/>
    <mergeCell ref="B45:M45"/>
    <mergeCell ref="B56:M56"/>
    <mergeCell ref="B58:M58"/>
    <mergeCell ref="B53:M53"/>
    <mergeCell ref="B52:M52"/>
    <mergeCell ref="J49:M49"/>
    <mergeCell ref="B49:C49"/>
    <mergeCell ref="E49:H49"/>
    <mergeCell ref="B47:M47"/>
  </mergeCells>
  <dataValidations count="9">
    <dataValidation type="date" allowBlank="1" showInputMessage="1" showErrorMessage="1" promptTitle="DATA" prompt="INSERIRE DATA NEL FORMATO GG/MM/AAAA" errorTitle="ATTENZIONE!" error="DATA ERRATA! &#10;DAL  01/01/2009 AL 31/12/2011" sqref="B23">
      <formula1>41456</formula1>
      <formula2>42185</formula2>
    </dataValidation>
    <dataValidation type="date" operator="greaterThan" allowBlank="1" showInputMessage="1" showErrorMessage="1" promptTitle="DATA" prompt="INSERIRE DATA NEL FORMATO GG/MM/AAAA" errorTitle="ATTENZIONE!" error="DATA ERRATA" sqref="D23">
      <formula1>B23</formula1>
    </dataValidation>
    <dataValidation type="whole" allowBlank="1" showInputMessage="1" showErrorMessage="1" errorTitle="ATTENZIONE !" error="Il valore minimo è 1" sqref="F61">
      <formula1>1</formula1>
      <formula2>999</formula2>
    </dataValidation>
    <dataValidation type="whole" allowBlank="1" showInputMessage="1" showErrorMessage="1" errorTitle="ATTENZIONE !" error="VALORE INSERITO ERRATO" sqref="F64">
      <formula1>1</formula1>
      <formula2>3</formula2>
    </dataValidation>
    <dataValidation type="whole" allowBlank="1" showInputMessage="1" showErrorMessage="1" errorTitle="ATTENZIONE !" error="VALORE INSERITO ERRATO" sqref="J71 J68 J64">
      <formula1>1</formula1>
      <formula2>12</formula2>
    </dataValidation>
    <dataValidation type="whole" allowBlank="1" showInputMessage="1" showErrorMessage="1" errorTitle="ATTENZIONE !" error="VALORE INSERITO ERRATO" sqref="L68 L71 L64">
      <formula1>0</formula1>
      <formula2>99</formula2>
    </dataValidation>
    <dataValidation type="whole" allowBlank="1" showInputMessage="1" showErrorMessage="1" errorTitle="ATTENZIONE !" error="VALORE INSERITO ERRATO" sqref="F68">
      <formula1>1</formula1>
      <formula2>5</formula2>
    </dataValidation>
    <dataValidation type="whole" allowBlank="1" showInputMessage="1" showErrorMessage="1" errorTitle="ATTENZIONE !" error="VALORE INSERITO ERRATO" sqref="F76">
      <formula1>0</formula1>
      <formula2>1</formula2>
    </dataValidation>
    <dataValidation type="whole" allowBlank="1" showInputMessage="1" showErrorMessage="1" errorTitle="ATTENZIONE !" error="VALORE INSERITO ERRATO" sqref="F71">
      <formula1>0</formula1>
      <formula2>1</formula2>
    </dataValidation>
  </dataValidations>
  <printOptions/>
  <pageMargins left="0.07874015748031496" right="0.07874015748031496" top="0.15748031496062992" bottom="0.4724409448818898" header="0.5118110236220472" footer="0.5118110236220472"/>
  <pageSetup fitToHeight="1" fitToWidth="1" horizontalDpi="600" verticalDpi="600" orientation="portrait" paperSize="9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199"/>
  <sheetViews>
    <sheetView zoomScale="80" zoomScaleNormal="80" zoomScalePageLayoutView="0" workbookViewId="0" topLeftCell="A1">
      <selection activeCell="K41" sqref="K41"/>
    </sheetView>
  </sheetViews>
  <sheetFormatPr defaultColWidth="9.140625" defaultRowHeight="12.75"/>
  <cols>
    <col min="1" max="1" width="14.7109375" style="0" customWidth="1"/>
    <col min="2" max="2" width="22.7109375" style="0" customWidth="1"/>
    <col min="5" max="5" width="11.7109375" style="0" customWidth="1"/>
    <col min="7" max="7" width="15.57421875" style="0" customWidth="1"/>
    <col min="8" max="8" width="8.57421875" style="0" customWidth="1"/>
    <col min="9" max="9" width="6.57421875" style="0" customWidth="1"/>
    <col min="10" max="10" width="14.8515625" style="0" customWidth="1"/>
    <col min="13" max="15" width="9.140625" style="425" customWidth="1"/>
    <col min="18" max="39" width="9.140625" style="316" customWidth="1"/>
  </cols>
  <sheetData>
    <row r="1" spans="1:39" s="318" customFormat="1" ht="1.5" customHeight="1">
      <c r="A1" s="618"/>
      <c r="B1" s="619"/>
      <c r="C1" s="365"/>
      <c r="D1" s="366"/>
      <c r="E1" s="625"/>
      <c r="F1" s="626"/>
      <c r="G1" s="618"/>
      <c r="H1" s="619"/>
      <c r="I1" s="618"/>
      <c r="J1" s="619"/>
      <c r="K1" s="618"/>
      <c r="L1" s="619"/>
      <c r="M1" s="620"/>
      <c r="N1" s="621"/>
      <c r="O1" s="618"/>
      <c r="P1" s="622"/>
      <c r="Q1" s="619"/>
      <c r="R1" s="315"/>
      <c r="S1" s="316"/>
      <c r="T1" s="317"/>
      <c r="U1" s="315"/>
      <c r="V1" s="315"/>
      <c r="W1" s="315"/>
      <c r="X1" s="315"/>
      <c r="Y1" s="316"/>
      <c r="Z1" s="316" t="s">
        <v>569</v>
      </c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</row>
    <row r="2" spans="1:17" ht="0.75" customHeight="1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P2" s="318"/>
      <c r="Q2" s="318"/>
    </row>
    <row r="3" spans="1:24" ht="15.75" customHeight="1">
      <c r="A3" s="623" t="s">
        <v>166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429"/>
      <c r="N3" s="429"/>
      <c r="O3" s="429"/>
      <c r="P3" s="319"/>
      <c r="Q3" s="319"/>
      <c r="R3" s="315"/>
      <c r="S3" s="315"/>
      <c r="T3" s="315"/>
      <c r="U3" s="315"/>
      <c r="V3" s="315"/>
      <c r="W3" s="315"/>
      <c r="X3" s="315"/>
    </row>
    <row r="4" spans="1:17" ht="12.75">
      <c r="A4" s="624"/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P4" s="318"/>
      <c r="Q4" s="318"/>
    </row>
    <row r="5" spans="1:17" ht="6.75" customHeight="1" thickBot="1">
      <c r="A5" s="624"/>
      <c r="B5" s="624"/>
      <c r="C5" s="624"/>
      <c r="D5" s="624"/>
      <c r="E5" s="624"/>
      <c r="F5" s="624"/>
      <c r="G5" s="624"/>
      <c r="H5" s="624"/>
      <c r="I5" s="624"/>
      <c r="J5" s="624"/>
      <c r="K5" s="624"/>
      <c r="L5" s="624"/>
      <c r="P5" s="318"/>
      <c r="Q5" s="318"/>
    </row>
    <row r="6" spans="1:17" ht="13.5" thickBot="1">
      <c r="A6" s="608" t="s">
        <v>103</v>
      </c>
      <c r="B6" s="608"/>
      <c r="C6" s="608"/>
      <c r="D6" s="367" t="str">
        <f>'[5]Sezione 1'!E1</f>
        <v>QSCI11X</v>
      </c>
      <c r="E6" s="612" t="str">
        <f>IF(ISNA(VLOOKUP(D6,A11:B33,2,FALSE)),"...Altra attività economica",(VLOOKUP(D6,A11:B33,2,FALSE)))</f>
        <v>...Altra attività economica</v>
      </c>
      <c r="F6" s="613"/>
      <c r="G6" s="613"/>
      <c r="H6" s="613"/>
      <c r="I6" s="613"/>
      <c r="J6" s="613"/>
      <c r="K6" s="613"/>
      <c r="L6" s="368">
        <f>IF(ISNA(VLOOKUP(D6,A11:C33,3,FALSE)),0,(VLOOKUP(D6,A11:C33,3,FALSE)))</f>
        <v>0</v>
      </c>
      <c r="P6" s="318"/>
      <c r="Q6" s="318"/>
    </row>
    <row r="7" spans="1:39" s="318" customFormat="1" ht="9" customHeight="1" thickBot="1">
      <c r="A7" s="320"/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425"/>
      <c r="N7" s="425"/>
      <c r="O7" s="425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</row>
    <row r="8" spans="1:17" ht="21.75" customHeight="1" thickBot="1">
      <c r="A8" s="614" t="s">
        <v>560</v>
      </c>
      <c r="B8" s="614"/>
      <c r="C8" s="614"/>
      <c r="D8" s="614"/>
      <c r="E8" s="614"/>
      <c r="F8" s="614"/>
      <c r="G8" s="614"/>
      <c r="H8" s="615"/>
      <c r="I8" s="616"/>
      <c r="J8" s="616"/>
      <c r="K8" s="616"/>
      <c r="L8" s="617"/>
      <c r="P8" s="318"/>
      <c r="Q8" s="318"/>
    </row>
    <row r="9" spans="1:17" ht="15.75" thickBot="1">
      <c r="A9" s="608" t="s">
        <v>104</v>
      </c>
      <c r="B9" s="608"/>
      <c r="C9" s="608"/>
      <c r="D9" s="367" t="str">
        <f>IF(ISNA(LOOKUP(H8,G10:G32,F10:F32))," ",(LOOKUP(H8,G10:G32,F10:F32)))</f>
        <v> </v>
      </c>
      <c r="E9" s="609">
        <f>IF(D9=99999,"       INDICARE L'ATTIVITA' NELLA SCHEDA ANAGRAFICA","")</f>
      </c>
      <c r="F9" s="610"/>
      <c r="G9" s="610"/>
      <c r="H9" s="610"/>
      <c r="I9" s="610"/>
      <c r="J9" s="439" t="s">
        <v>105</v>
      </c>
      <c r="K9" s="320"/>
      <c r="L9" s="438">
        <f>IF(ISNA(VLOOKUP(D9,A11:C33,3,FALSE)),0,(VLOOKUP(D9,A11:C33,3,FALSE)))</f>
        <v>0</v>
      </c>
      <c r="M9" s="425">
        <f>IF(H8="",L6,L9)</f>
        <v>0</v>
      </c>
      <c r="N9" s="425" t="str">
        <f>variaz_ateco</f>
        <v> </v>
      </c>
      <c r="P9" s="318"/>
      <c r="Q9" s="318"/>
    </row>
    <row r="10" spans="1:17" ht="12.75" hidden="1">
      <c r="A10" s="21"/>
      <c r="B10" s="21"/>
      <c r="C10" s="21"/>
      <c r="D10" s="21"/>
      <c r="E10" s="21"/>
      <c r="F10" s="321">
        <v>73110</v>
      </c>
      <c r="G10" t="s">
        <v>106</v>
      </c>
      <c r="H10">
        <v>2</v>
      </c>
      <c r="I10" s="21"/>
      <c r="J10" s="21"/>
      <c r="K10" s="21"/>
      <c r="L10" s="21"/>
      <c r="P10" s="318"/>
      <c r="Q10" s="318"/>
    </row>
    <row r="11" spans="1:17" ht="12.75" hidden="1">
      <c r="A11">
        <v>58210</v>
      </c>
      <c r="B11" t="s">
        <v>107</v>
      </c>
      <c r="C11">
        <v>1</v>
      </c>
      <c r="F11" s="321">
        <v>62090</v>
      </c>
      <c r="G11" t="s">
        <v>108</v>
      </c>
      <c r="H11">
        <v>1</v>
      </c>
      <c r="P11" s="318"/>
      <c r="Q11" s="318"/>
    </row>
    <row r="12" spans="1:17" ht="12.75" hidden="1">
      <c r="A12">
        <v>58290</v>
      </c>
      <c r="B12" t="s">
        <v>109</v>
      </c>
      <c r="C12">
        <v>1</v>
      </c>
      <c r="F12" s="321">
        <v>78300</v>
      </c>
      <c r="G12" t="s">
        <v>551</v>
      </c>
      <c r="H12">
        <v>3</v>
      </c>
      <c r="P12" s="318"/>
      <c r="Q12" s="318"/>
    </row>
    <row r="13" spans="1:17" ht="12.75" hidden="1">
      <c r="A13">
        <v>62010</v>
      </c>
      <c r="B13" t="s">
        <v>110</v>
      </c>
      <c r="C13">
        <v>1</v>
      </c>
      <c r="F13" s="321">
        <v>69201</v>
      </c>
      <c r="G13" t="s">
        <v>557</v>
      </c>
      <c r="H13">
        <v>5</v>
      </c>
      <c r="P13" s="318"/>
      <c r="Q13" s="318"/>
    </row>
    <row r="14" spans="1:17" ht="12.75" hidden="1">
      <c r="A14">
        <v>62020</v>
      </c>
      <c r="B14" t="s">
        <v>111</v>
      </c>
      <c r="C14">
        <v>1</v>
      </c>
      <c r="F14" s="321">
        <v>69101</v>
      </c>
      <c r="G14" t="s">
        <v>559</v>
      </c>
      <c r="H14">
        <v>4</v>
      </c>
      <c r="P14" s="318"/>
      <c r="Q14" s="318"/>
    </row>
    <row r="15" spans="1:17" ht="12.75" hidden="1">
      <c r="A15">
        <v>62030</v>
      </c>
      <c r="B15" t="s">
        <v>112</v>
      </c>
      <c r="C15">
        <v>1</v>
      </c>
      <c r="F15" s="321">
        <v>69102</v>
      </c>
      <c r="G15" t="s">
        <v>558</v>
      </c>
      <c r="H15">
        <v>4</v>
      </c>
      <c r="P15" s="318"/>
      <c r="Q15" s="318"/>
    </row>
    <row r="16" spans="1:17" ht="12.75" hidden="1">
      <c r="A16">
        <v>62090</v>
      </c>
      <c r="B16" t="s">
        <v>108</v>
      </c>
      <c r="C16">
        <v>1</v>
      </c>
      <c r="F16" s="321">
        <v>69203</v>
      </c>
      <c r="G16" t="s">
        <v>555</v>
      </c>
      <c r="H16">
        <v>5</v>
      </c>
      <c r="P16" s="318"/>
      <c r="Q16" s="318"/>
    </row>
    <row r="17" spans="1:17" ht="12.75" hidden="1">
      <c r="A17">
        <v>63111</v>
      </c>
      <c r="B17" t="s">
        <v>115</v>
      </c>
      <c r="C17">
        <v>1</v>
      </c>
      <c r="F17" s="321">
        <v>78200</v>
      </c>
      <c r="G17" t="s">
        <v>113</v>
      </c>
      <c r="H17">
        <v>3</v>
      </c>
      <c r="P17" s="318"/>
      <c r="Q17" s="318"/>
    </row>
    <row r="18" spans="1:17" ht="12.75" hidden="1">
      <c r="A18">
        <v>63112</v>
      </c>
      <c r="B18" t="s">
        <v>117</v>
      </c>
      <c r="C18">
        <v>1</v>
      </c>
      <c r="F18" s="321">
        <v>73120</v>
      </c>
      <c r="G18" t="s">
        <v>114</v>
      </c>
      <c r="H18">
        <v>2</v>
      </c>
      <c r="P18" s="318"/>
      <c r="Q18" s="318"/>
    </row>
    <row r="19" spans="1:17" ht="12.75" hidden="1">
      <c r="A19">
        <v>63113</v>
      </c>
      <c r="B19" t="s">
        <v>118</v>
      </c>
      <c r="C19">
        <v>1</v>
      </c>
      <c r="F19" s="321">
        <v>69202</v>
      </c>
      <c r="G19" t="s">
        <v>556</v>
      </c>
      <c r="H19">
        <v>5</v>
      </c>
      <c r="P19" s="318"/>
      <c r="Q19" s="318"/>
    </row>
    <row r="20" spans="1:17" ht="12.75" hidden="1">
      <c r="A20">
        <v>63120</v>
      </c>
      <c r="B20" t="s">
        <v>553</v>
      </c>
      <c r="C20">
        <v>1</v>
      </c>
      <c r="F20" s="321">
        <v>78100</v>
      </c>
      <c r="G20" t="s">
        <v>116</v>
      </c>
      <c r="H20">
        <v>3</v>
      </c>
      <c r="P20" s="318"/>
      <c r="Q20" s="318"/>
    </row>
    <row r="21" spans="1:17" ht="12.75" hidden="1">
      <c r="A21">
        <v>69101</v>
      </c>
      <c r="B21" t="s">
        <v>559</v>
      </c>
      <c r="C21">
        <v>4</v>
      </c>
      <c r="F21" s="321">
        <v>70220</v>
      </c>
      <c r="G21" t="s">
        <v>554</v>
      </c>
      <c r="H21">
        <v>6</v>
      </c>
      <c r="P21" s="318"/>
      <c r="Q21" s="318"/>
    </row>
    <row r="22" spans="1:17" ht="12.75" hidden="1">
      <c r="A22">
        <v>69102</v>
      </c>
      <c r="B22" t="s">
        <v>558</v>
      </c>
      <c r="C22">
        <v>4</v>
      </c>
      <c r="F22" s="321">
        <v>62020</v>
      </c>
      <c r="G22" t="s">
        <v>111</v>
      </c>
      <c r="H22">
        <v>1</v>
      </c>
      <c r="P22" s="318"/>
      <c r="Q22" s="318"/>
    </row>
    <row r="23" spans="1:17" ht="12.75" hidden="1">
      <c r="A23">
        <v>69201</v>
      </c>
      <c r="B23" t="s">
        <v>557</v>
      </c>
      <c r="C23">
        <v>5</v>
      </c>
      <c r="F23" s="321">
        <v>58290</v>
      </c>
      <c r="G23" t="s">
        <v>109</v>
      </c>
      <c r="H23">
        <v>1</v>
      </c>
      <c r="P23" s="318"/>
      <c r="Q23" s="318"/>
    </row>
    <row r="24" spans="1:17" ht="12.75" hidden="1">
      <c r="A24">
        <v>69202</v>
      </c>
      <c r="B24" t="s">
        <v>556</v>
      </c>
      <c r="C24">
        <v>5</v>
      </c>
      <c r="F24" s="321">
        <v>58210</v>
      </c>
      <c r="G24" t="s">
        <v>107</v>
      </c>
      <c r="H24">
        <v>1</v>
      </c>
      <c r="P24" s="318"/>
      <c r="Q24" s="318"/>
    </row>
    <row r="25" spans="1:17" ht="12.75" hidden="1">
      <c r="A25">
        <v>69203</v>
      </c>
      <c r="B25" t="s">
        <v>555</v>
      </c>
      <c r="C25">
        <v>5</v>
      </c>
      <c r="F25" s="321">
        <v>63111</v>
      </c>
      <c r="G25" t="s">
        <v>115</v>
      </c>
      <c r="H25">
        <v>1</v>
      </c>
      <c r="P25" s="318"/>
      <c r="Q25" s="318"/>
    </row>
    <row r="26" spans="1:17" ht="12.75" hidden="1">
      <c r="A26">
        <v>70210</v>
      </c>
      <c r="B26" t="s">
        <v>552</v>
      </c>
      <c r="C26">
        <v>6</v>
      </c>
      <c r="F26" s="321">
        <v>63112</v>
      </c>
      <c r="G26" t="s">
        <v>117</v>
      </c>
      <c r="H26">
        <v>1</v>
      </c>
      <c r="P26" s="318"/>
      <c r="Q26" s="318"/>
    </row>
    <row r="27" spans="1:17" ht="12.75" hidden="1">
      <c r="A27">
        <v>70220</v>
      </c>
      <c r="B27" t="s">
        <v>554</v>
      </c>
      <c r="C27">
        <v>6</v>
      </c>
      <c r="F27" s="321">
        <v>62030</v>
      </c>
      <c r="G27" t="s">
        <v>112</v>
      </c>
      <c r="H27">
        <v>1</v>
      </c>
      <c r="P27" s="318"/>
      <c r="Q27" s="318"/>
    </row>
    <row r="28" spans="1:17" ht="12.75" hidden="1">
      <c r="A28">
        <v>73110</v>
      </c>
      <c r="B28" t="s">
        <v>106</v>
      </c>
      <c r="C28">
        <v>2</v>
      </c>
      <c r="F28" s="321">
        <v>63113</v>
      </c>
      <c r="G28" t="s">
        <v>118</v>
      </c>
      <c r="H28">
        <v>1</v>
      </c>
      <c r="P28" s="318"/>
      <c r="Q28" s="318"/>
    </row>
    <row r="29" spans="1:17" ht="12.75" hidden="1">
      <c r="A29">
        <v>73120</v>
      </c>
      <c r="B29" t="s">
        <v>114</v>
      </c>
      <c r="C29">
        <v>2</v>
      </c>
      <c r="F29" s="321">
        <v>63120</v>
      </c>
      <c r="G29" t="s">
        <v>553</v>
      </c>
      <c r="H29">
        <v>1</v>
      </c>
      <c r="P29" s="318"/>
      <c r="Q29" s="318"/>
    </row>
    <row r="30" spans="1:17" ht="12.75" hidden="1">
      <c r="A30">
        <v>78100</v>
      </c>
      <c r="B30" t="s">
        <v>116</v>
      </c>
      <c r="C30">
        <v>3</v>
      </c>
      <c r="F30" s="321">
        <v>62010</v>
      </c>
      <c r="G30" t="s">
        <v>110</v>
      </c>
      <c r="H30">
        <v>1</v>
      </c>
      <c r="P30" s="318"/>
      <c r="Q30" s="318"/>
    </row>
    <row r="31" spans="1:17" ht="12.75" hidden="1">
      <c r="A31">
        <v>78200</v>
      </c>
      <c r="B31" t="s">
        <v>113</v>
      </c>
      <c r="C31">
        <v>3</v>
      </c>
      <c r="F31" s="321">
        <v>70210</v>
      </c>
      <c r="G31" t="s">
        <v>552</v>
      </c>
      <c r="H31">
        <v>6</v>
      </c>
      <c r="P31" s="318"/>
      <c r="Q31" s="318"/>
    </row>
    <row r="32" spans="1:17" ht="12.75" hidden="1">
      <c r="A32">
        <v>78300</v>
      </c>
      <c r="B32" t="s">
        <v>551</v>
      </c>
      <c r="C32">
        <v>3</v>
      </c>
      <c r="F32" s="437">
        <v>99999</v>
      </c>
      <c r="G32" s="322" t="s">
        <v>167</v>
      </c>
      <c r="H32" s="9">
        <v>0</v>
      </c>
      <c r="P32" s="318"/>
      <c r="Q32" s="318"/>
    </row>
    <row r="33" spans="1:17" ht="12.75" hidden="1">
      <c r="A33" s="323" t="s">
        <v>123</v>
      </c>
      <c r="B33" s="322" t="s">
        <v>167</v>
      </c>
      <c r="C33">
        <v>0</v>
      </c>
      <c r="P33" s="318"/>
      <c r="Q33" s="318"/>
    </row>
    <row r="34" spans="1:39" s="318" customFormat="1" ht="12.75">
      <c r="A34" s="436"/>
      <c r="B34" s="435"/>
      <c r="M34" s="425"/>
      <c r="N34" s="425"/>
      <c r="O34" s="425"/>
      <c r="R34" s="316"/>
      <c r="S34" s="316"/>
      <c r="T34" s="316"/>
      <c r="U34" s="316"/>
      <c r="V34" s="316"/>
      <c r="W34" s="316"/>
      <c r="X34" s="316"/>
      <c r="Y34" s="316"/>
      <c r="Z34" s="316"/>
      <c r="AA34" s="316"/>
      <c r="AB34" s="316"/>
      <c r="AC34" s="316"/>
      <c r="AD34" s="316"/>
      <c r="AE34" s="316"/>
      <c r="AF34" s="316"/>
      <c r="AG34" s="316"/>
      <c r="AH34" s="316"/>
      <c r="AI34" s="316"/>
      <c r="AJ34" s="316"/>
      <c r="AK34" s="316"/>
      <c r="AL34" s="316"/>
      <c r="AM34" s="316"/>
    </row>
    <row r="35" spans="1:17" ht="24" customHeight="1">
      <c r="A35" s="360" t="s">
        <v>348</v>
      </c>
      <c r="B35" s="361" t="str">
        <f>IF(M9&gt;0,"DEVE","NON DEVE")</f>
        <v>NON DEVE</v>
      </c>
      <c r="C35" s="611" t="s">
        <v>349</v>
      </c>
      <c r="D35" s="611"/>
      <c r="E35" s="611"/>
      <c r="F35" s="611"/>
      <c r="G35" s="611"/>
      <c r="H35" s="363" t="str">
        <f>IF(M9&gt;0,"EVIDENZIATI  IN VERDE"," ")</f>
        <v> </v>
      </c>
      <c r="I35" s="364"/>
      <c r="J35" s="362"/>
      <c r="K35" s="362"/>
      <c r="L35" s="362"/>
      <c r="P35" s="318"/>
      <c r="Q35" s="318"/>
    </row>
    <row r="36" spans="1:17" ht="1.5" customHeight="1" hidden="1">
      <c r="A36" s="360"/>
      <c r="B36" s="361"/>
      <c r="C36" s="362"/>
      <c r="D36" s="362"/>
      <c r="E36" s="362"/>
      <c r="F36" s="362"/>
      <c r="G36" s="362"/>
      <c r="H36" s="363"/>
      <c r="I36" s="364"/>
      <c r="J36" s="362"/>
      <c r="K36" s="362"/>
      <c r="L36" s="362"/>
      <c r="P36" s="318"/>
      <c r="Q36" s="318"/>
    </row>
    <row r="37" spans="1:17" ht="15.75" customHeight="1" hidden="1">
      <c r="A37" s="360"/>
      <c r="B37" s="361"/>
      <c r="C37" s="362"/>
      <c r="D37" s="362"/>
      <c r="E37" s="362"/>
      <c r="F37" s="362"/>
      <c r="G37" s="362"/>
      <c r="H37" s="363"/>
      <c r="I37" s="364"/>
      <c r="J37" s="362"/>
      <c r="K37" s="362"/>
      <c r="L37" s="362"/>
      <c r="P37" s="318"/>
      <c r="Q37" s="318"/>
    </row>
    <row r="38" spans="1:17" ht="24" customHeight="1">
      <c r="A38" s="324" t="s">
        <v>124</v>
      </c>
      <c r="B38" s="3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429"/>
      <c r="N38" s="429"/>
      <c r="O38" s="429"/>
      <c r="P38" s="319"/>
      <c r="Q38" s="319"/>
    </row>
    <row r="39" spans="1:17" ht="12.75">
      <c r="A39" s="324" t="s">
        <v>168</v>
      </c>
      <c r="B39" s="319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429"/>
      <c r="N39" s="429"/>
      <c r="O39" s="429"/>
      <c r="P39" s="325"/>
      <c r="Q39" s="319"/>
    </row>
    <row r="40" spans="1:17" ht="12.75">
      <c r="A40" s="326" t="s">
        <v>169</v>
      </c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429"/>
      <c r="N40" s="429"/>
      <c r="O40" s="429"/>
      <c r="P40" s="319"/>
      <c r="Q40" s="319"/>
    </row>
    <row r="41" spans="1:17" ht="12.75">
      <c r="A41" s="319"/>
      <c r="B41" s="327" t="s">
        <v>125</v>
      </c>
      <c r="C41" s="319"/>
      <c r="D41" s="319"/>
      <c r="E41" s="319"/>
      <c r="F41" s="319"/>
      <c r="G41" s="319"/>
      <c r="H41" s="319"/>
      <c r="I41" s="319"/>
      <c r="J41" s="319"/>
      <c r="K41" s="370"/>
      <c r="L41" s="324" t="s">
        <v>126</v>
      </c>
      <c r="M41" s="429"/>
      <c r="N41" s="434"/>
      <c r="O41" s="429"/>
      <c r="P41" s="328"/>
      <c r="Q41" s="319"/>
    </row>
    <row r="42" spans="1:17" ht="12.75">
      <c r="A42" s="319"/>
      <c r="B42" s="319" t="s">
        <v>127</v>
      </c>
      <c r="C42" s="319"/>
      <c r="D42" s="319"/>
      <c r="E42" s="319"/>
      <c r="F42" s="319"/>
      <c r="G42" s="319"/>
      <c r="H42" s="319"/>
      <c r="I42" s="319"/>
      <c r="J42" s="319"/>
      <c r="K42" s="370"/>
      <c r="L42" s="324" t="s">
        <v>126</v>
      </c>
      <c r="M42" s="429"/>
      <c r="N42" s="433"/>
      <c r="O42" s="429"/>
      <c r="P42" s="319"/>
      <c r="Q42" s="319"/>
    </row>
    <row r="43" spans="1:17" ht="12.75">
      <c r="A43" s="319"/>
      <c r="B43" s="319" t="s">
        <v>128</v>
      </c>
      <c r="C43" s="319"/>
      <c r="D43" s="319"/>
      <c r="E43" s="319"/>
      <c r="F43" s="319"/>
      <c r="G43" s="319"/>
      <c r="H43" s="319"/>
      <c r="I43" s="319"/>
      <c r="J43" s="319"/>
      <c r="K43" s="370"/>
      <c r="L43" s="324" t="s">
        <v>126</v>
      </c>
      <c r="M43" s="429"/>
      <c r="N43" s="431"/>
      <c r="O43" s="429"/>
      <c r="P43" s="329"/>
      <c r="Q43" s="319"/>
    </row>
    <row r="44" spans="1:17" ht="12.75">
      <c r="A44" s="319"/>
      <c r="B44" s="319"/>
      <c r="C44" s="319"/>
      <c r="D44" s="319"/>
      <c r="E44" s="319"/>
      <c r="F44" s="319"/>
      <c r="G44" s="319"/>
      <c r="H44" s="319"/>
      <c r="I44" s="330" t="s">
        <v>129</v>
      </c>
      <c r="J44" s="331"/>
      <c r="K44" s="372">
        <f>SUM(K41:K43)</f>
        <v>0</v>
      </c>
      <c r="L44" s="324" t="s">
        <v>126</v>
      </c>
      <c r="M44" s="429"/>
      <c r="N44" s="431"/>
      <c r="O44" s="431"/>
      <c r="P44" s="329"/>
      <c r="Q44" s="319"/>
    </row>
    <row r="45" spans="1:17" ht="12.75">
      <c r="A45" s="319"/>
      <c r="B45" s="319"/>
      <c r="C45" s="319"/>
      <c r="D45" s="319"/>
      <c r="E45" s="319"/>
      <c r="F45" s="319"/>
      <c r="G45" s="319"/>
      <c r="I45" s="332"/>
      <c r="J45" s="333">
        <f>IF((AND(K44&gt;0,K44&lt;&gt;100)),"IL TOTALE DEVE ESSERE 100","")</f>
      </c>
      <c r="K45" s="334"/>
      <c r="L45" s="324"/>
      <c r="M45" s="429"/>
      <c r="N45" s="431"/>
      <c r="O45" s="431"/>
      <c r="P45" s="329"/>
      <c r="Q45" s="319"/>
    </row>
    <row r="46" spans="1:17" ht="15.75" customHeight="1">
      <c r="A46" s="324" t="s">
        <v>130</v>
      </c>
      <c r="B46" s="319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429"/>
      <c r="N46" s="429"/>
      <c r="O46" s="429"/>
      <c r="P46" s="319"/>
      <c r="Q46" s="319"/>
    </row>
    <row r="47" spans="1:17" ht="12.75">
      <c r="A47" s="324" t="s">
        <v>168</v>
      </c>
      <c r="B47" s="319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429"/>
      <c r="N47" s="429"/>
      <c r="O47" s="429"/>
      <c r="P47" s="319"/>
      <c r="Q47" s="319"/>
    </row>
    <row r="48" spans="1:17" ht="12.75">
      <c r="A48" s="326" t="s">
        <v>170</v>
      </c>
      <c r="B48" s="319"/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429"/>
      <c r="N48" s="429"/>
      <c r="O48" s="429"/>
      <c r="P48" s="319"/>
      <c r="Q48" s="319"/>
    </row>
    <row r="49" spans="1:17" ht="12.75">
      <c r="A49" s="326" t="s">
        <v>550</v>
      </c>
      <c r="B49" s="319"/>
      <c r="C49" s="319"/>
      <c r="D49" s="319"/>
      <c r="E49" s="319"/>
      <c r="F49" s="319"/>
      <c r="G49" s="319"/>
      <c r="H49" s="319"/>
      <c r="I49" s="319"/>
      <c r="J49" s="319"/>
      <c r="K49" s="319"/>
      <c r="L49" s="319"/>
      <c r="M49" s="429"/>
      <c r="N49" s="429"/>
      <c r="O49" s="429"/>
      <c r="P49" s="319"/>
      <c r="Q49" s="319"/>
    </row>
    <row r="50" spans="1:17" ht="12.75">
      <c r="A50" s="324"/>
      <c r="B50" s="319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429"/>
      <c r="N50" s="429"/>
      <c r="O50" s="429"/>
      <c r="P50" s="319"/>
      <c r="Q50" s="319"/>
    </row>
    <row r="51" spans="1:17" ht="12.75">
      <c r="A51" s="335" t="s">
        <v>131</v>
      </c>
      <c r="B51" s="324" t="s">
        <v>132</v>
      </c>
      <c r="C51" s="324"/>
      <c r="D51" s="324"/>
      <c r="E51" s="324"/>
      <c r="F51" s="324"/>
      <c r="G51" s="324"/>
      <c r="H51" s="324"/>
      <c r="I51" s="319"/>
      <c r="J51" s="319"/>
      <c r="K51" s="319"/>
      <c r="L51" s="319"/>
      <c r="M51" s="429"/>
      <c r="N51" s="429"/>
      <c r="O51" s="429"/>
      <c r="P51" s="319"/>
      <c r="Q51" s="319"/>
    </row>
    <row r="52" spans="1:17" ht="12.75" hidden="1">
      <c r="A52" s="319"/>
      <c r="B52" s="336" t="s">
        <v>133</v>
      </c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429"/>
      <c r="N52" s="429"/>
      <c r="O52" s="429"/>
      <c r="P52" s="319"/>
      <c r="Q52" s="319"/>
    </row>
    <row r="53" spans="1:17" ht="12.75" hidden="1">
      <c r="A53" s="319"/>
      <c r="B53" s="336" t="s">
        <v>134</v>
      </c>
      <c r="C53" s="319"/>
      <c r="D53" s="319"/>
      <c r="E53" s="319"/>
      <c r="F53" s="319"/>
      <c r="G53" s="319"/>
      <c r="H53" s="319"/>
      <c r="I53" s="319"/>
      <c r="J53" s="319"/>
      <c r="K53" s="319"/>
      <c r="L53" s="319"/>
      <c r="M53" s="429"/>
      <c r="N53" s="429"/>
      <c r="O53" s="429"/>
      <c r="P53" s="319"/>
      <c r="Q53" s="319"/>
    </row>
    <row r="54" spans="1:17" ht="12.75" hidden="1">
      <c r="A54" s="319"/>
      <c r="B54" s="336" t="s">
        <v>135</v>
      </c>
      <c r="C54" s="319"/>
      <c r="D54" s="319"/>
      <c r="E54" s="319"/>
      <c r="F54" s="319"/>
      <c r="G54" s="319"/>
      <c r="H54" s="319"/>
      <c r="I54" s="319"/>
      <c r="J54" s="319"/>
      <c r="K54" s="319"/>
      <c r="L54" s="319"/>
      <c r="M54" s="429"/>
      <c r="N54" s="429"/>
      <c r="O54" s="429"/>
      <c r="P54" s="319"/>
      <c r="Q54" s="319"/>
    </row>
    <row r="55" spans="1:17" ht="12.75" hidden="1">
      <c r="A55" s="319"/>
      <c r="B55" s="336" t="s">
        <v>136</v>
      </c>
      <c r="C55" s="319"/>
      <c r="D55" s="319"/>
      <c r="E55" s="319"/>
      <c r="F55" s="319"/>
      <c r="G55" s="319"/>
      <c r="H55" s="319"/>
      <c r="I55" s="319"/>
      <c r="J55" s="319"/>
      <c r="K55" s="319"/>
      <c r="L55" s="319"/>
      <c r="M55" s="429"/>
      <c r="N55" s="429"/>
      <c r="O55" s="429"/>
      <c r="P55" s="319"/>
      <c r="Q55" s="319"/>
    </row>
    <row r="56" spans="1:17" ht="12.75" hidden="1">
      <c r="A56" s="319"/>
      <c r="B56" s="336" t="s">
        <v>137</v>
      </c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429"/>
      <c r="N56" s="429"/>
      <c r="O56" s="429"/>
      <c r="P56" s="319"/>
      <c r="Q56" s="319"/>
    </row>
    <row r="57" spans="1:17" ht="12.75" hidden="1">
      <c r="A57" s="319"/>
      <c r="B57" s="336" t="s">
        <v>138</v>
      </c>
      <c r="C57" s="319"/>
      <c r="D57" s="319"/>
      <c r="E57" s="319"/>
      <c r="F57" s="319"/>
      <c r="G57" s="319"/>
      <c r="H57" s="319"/>
      <c r="I57" s="319"/>
      <c r="J57" s="319"/>
      <c r="K57" s="319"/>
      <c r="L57" s="319"/>
      <c r="M57" s="429"/>
      <c r="N57" s="429"/>
      <c r="O57" s="429"/>
      <c r="P57" s="319"/>
      <c r="Q57" s="319"/>
    </row>
    <row r="58" spans="1:17" ht="12.75" hidden="1">
      <c r="A58" s="319"/>
      <c r="B58" s="336" t="s">
        <v>139</v>
      </c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429"/>
      <c r="N58" s="429"/>
      <c r="O58" s="429"/>
      <c r="P58" s="319"/>
      <c r="Q58" s="319"/>
    </row>
    <row r="59" spans="1:17" ht="12.75" hidden="1">
      <c r="A59" s="319"/>
      <c r="B59" s="336" t="s">
        <v>140</v>
      </c>
      <c r="C59" s="319"/>
      <c r="D59" s="319"/>
      <c r="E59" s="319"/>
      <c r="F59" s="319"/>
      <c r="G59" s="319"/>
      <c r="H59" s="319"/>
      <c r="I59" s="319"/>
      <c r="J59" s="319"/>
      <c r="K59" s="319"/>
      <c r="L59" s="319"/>
      <c r="M59" s="429"/>
      <c r="N59" s="429"/>
      <c r="O59" s="429"/>
      <c r="P59" s="319"/>
      <c r="Q59" s="319"/>
    </row>
    <row r="60" spans="1:17" ht="12.75" hidden="1">
      <c r="A60" s="319"/>
      <c r="B60" s="336" t="s">
        <v>141</v>
      </c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429"/>
      <c r="N60" s="429"/>
      <c r="O60" s="429"/>
      <c r="P60" s="319"/>
      <c r="Q60" s="319"/>
    </row>
    <row r="61" spans="1:17" ht="12.75" hidden="1">
      <c r="A61" s="319"/>
      <c r="B61" s="336" t="s">
        <v>142</v>
      </c>
      <c r="C61" s="319"/>
      <c r="D61" s="319"/>
      <c r="E61" s="319"/>
      <c r="F61" s="319"/>
      <c r="G61" s="319"/>
      <c r="H61" s="319"/>
      <c r="I61" s="319"/>
      <c r="J61" s="319"/>
      <c r="K61" s="319"/>
      <c r="L61" s="319"/>
      <c r="M61" s="429"/>
      <c r="N61" s="429"/>
      <c r="O61" s="429"/>
      <c r="P61" s="319"/>
      <c r="Q61" s="319"/>
    </row>
    <row r="62" spans="1:17" ht="12.75">
      <c r="A62" s="337"/>
      <c r="B62" s="337" t="s">
        <v>549</v>
      </c>
      <c r="C62" s="319"/>
      <c r="D62" s="319"/>
      <c r="E62" s="319"/>
      <c r="F62" s="319"/>
      <c r="G62" s="319"/>
      <c r="H62" s="319"/>
      <c r="I62" s="319"/>
      <c r="J62" s="319"/>
      <c r="K62" s="370"/>
      <c r="L62" s="324" t="s">
        <v>126</v>
      </c>
      <c r="M62" s="429"/>
      <c r="N62" s="429"/>
      <c r="O62" s="429"/>
      <c r="P62" s="338"/>
      <c r="Q62" s="319"/>
    </row>
    <row r="63" spans="1:17" ht="12.75">
      <c r="A63" s="319"/>
      <c r="B63" s="337" t="s">
        <v>548</v>
      </c>
      <c r="C63" s="319"/>
      <c r="D63" s="319"/>
      <c r="E63" s="319"/>
      <c r="F63" s="319"/>
      <c r="G63" s="319"/>
      <c r="H63" s="319"/>
      <c r="I63" s="319"/>
      <c r="J63" s="319"/>
      <c r="K63" s="371"/>
      <c r="L63" s="324" t="s">
        <v>126</v>
      </c>
      <c r="M63" s="429"/>
      <c r="N63" s="433"/>
      <c r="O63" s="429"/>
      <c r="P63" s="319"/>
      <c r="Q63" s="319"/>
    </row>
    <row r="64" spans="1:17" ht="12.75">
      <c r="A64" s="319"/>
      <c r="B64" s="337" t="s">
        <v>547</v>
      </c>
      <c r="C64" s="319"/>
      <c r="D64" s="319"/>
      <c r="E64" s="319"/>
      <c r="F64" s="319"/>
      <c r="G64" s="319"/>
      <c r="H64" s="319"/>
      <c r="I64" s="319"/>
      <c r="J64" s="319"/>
      <c r="K64" s="371"/>
      <c r="L64" s="324" t="s">
        <v>126</v>
      </c>
      <c r="M64" s="429"/>
      <c r="N64" s="429"/>
      <c r="O64" s="429"/>
      <c r="P64" s="319"/>
      <c r="Q64" s="319"/>
    </row>
    <row r="65" spans="1:17" ht="12.75">
      <c r="A65" s="319"/>
      <c r="B65" s="337" t="s">
        <v>546</v>
      </c>
      <c r="C65" s="319"/>
      <c r="D65" s="319"/>
      <c r="E65" s="319"/>
      <c r="F65" s="319"/>
      <c r="G65" s="319"/>
      <c r="H65" s="319"/>
      <c r="I65" s="319"/>
      <c r="J65" s="319"/>
      <c r="K65" s="371"/>
      <c r="L65" s="324" t="s">
        <v>126</v>
      </c>
      <c r="M65" s="429"/>
      <c r="N65" s="429"/>
      <c r="O65" s="429"/>
      <c r="P65" s="319"/>
      <c r="Q65" s="319"/>
    </row>
    <row r="66" spans="1:17" ht="12.75">
      <c r="A66" s="319"/>
      <c r="B66" s="337" t="s">
        <v>545</v>
      </c>
      <c r="C66" s="319"/>
      <c r="D66" s="319"/>
      <c r="E66" s="319"/>
      <c r="F66" s="319"/>
      <c r="G66" s="319"/>
      <c r="H66" s="319"/>
      <c r="I66" s="319"/>
      <c r="J66" s="319"/>
      <c r="K66" s="371"/>
      <c r="L66" s="324" t="s">
        <v>126</v>
      </c>
      <c r="M66" s="429"/>
      <c r="N66" s="429"/>
      <c r="O66" s="429"/>
      <c r="P66" s="319"/>
      <c r="Q66" s="319"/>
    </row>
    <row r="67" spans="1:17" ht="12.75">
      <c r="A67" s="319"/>
      <c r="B67" s="337" t="s">
        <v>544</v>
      </c>
      <c r="C67" s="319"/>
      <c r="D67" s="319"/>
      <c r="E67" s="319"/>
      <c r="F67" s="319"/>
      <c r="G67" s="319"/>
      <c r="H67" s="319"/>
      <c r="I67" s="319"/>
      <c r="J67" s="319"/>
      <c r="K67" s="371"/>
      <c r="L67" s="324" t="s">
        <v>126</v>
      </c>
      <c r="M67" s="429"/>
      <c r="N67" s="429"/>
      <c r="O67" s="429"/>
      <c r="P67" s="319"/>
      <c r="Q67" s="319"/>
    </row>
    <row r="68" spans="1:17" ht="12.75">
      <c r="A68" s="319"/>
      <c r="B68" s="337" t="s">
        <v>543</v>
      </c>
      <c r="C68" s="319"/>
      <c r="D68" s="319"/>
      <c r="E68" s="319"/>
      <c r="F68" s="319"/>
      <c r="G68" s="319"/>
      <c r="H68" s="319"/>
      <c r="I68" s="319"/>
      <c r="J68" s="319"/>
      <c r="K68" s="371"/>
      <c r="L68" s="324" t="s">
        <v>126</v>
      </c>
      <c r="M68" s="429"/>
      <c r="N68" s="429"/>
      <c r="O68" s="429"/>
      <c r="P68" s="319"/>
      <c r="Q68" s="319"/>
    </row>
    <row r="69" spans="1:17" ht="12.75">
      <c r="A69" s="319"/>
      <c r="B69" s="337" t="s">
        <v>542</v>
      </c>
      <c r="C69" s="319"/>
      <c r="D69" s="319"/>
      <c r="E69" s="319"/>
      <c r="F69" s="319"/>
      <c r="G69" s="319"/>
      <c r="H69" s="319"/>
      <c r="I69" s="319"/>
      <c r="J69" s="319"/>
      <c r="K69" s="371"/>
      <c r="L69" s="324" t="s">
        <v>126</v>
      </c>
      <c r="M69" s="429"/>
      <c r="N69" s="429"/>
      <c r="O69" s="429"/>
      <c r="P69" s="319"/>
      <c r="Q69" s="319"/>
    </row>
    <row r="70" spans="1:17" ht="12.75">
      <c r="A70" s="319"/>
      <c r="B70" s="337" t="s">
        <v>541</v>
      </c>
      <c r="C70" s="319"/>
      <c r="D70" s="319"/>
      <c r="E70" s="319"/>
      <c r="F70" s="319"/>
      <c r="G70" s="319"/>
      <c r="H70" s="319"/>
      <c r="I70" s="319"/>
      <c r="J70" s="319"/>
      <c r="K70" s="371"/>
      <c r="L70" s="324" t="s">
        <v>126</v>
      </c>
      <c r="M70" s="429"/>
      <c r="N70" s="429"/>
      <c r="O70" s="429"/>
      <c r="P70" s="319"/>
      <c r="Q70" s="319"/>
    </row>
    <row r="71" spans="1:17" ht="12.75">
      <c r="A71" s="319"/>
      <c r="B71" s="337" t="s">
        <v>540</v>
      </c>
      <c r="C71" s="319"/>
      <c r="D71" s="319"/>
      <c r="E71" s="319"/>
      <c r="F71" s="319"/>
      <c r="G71" s="319"/>
      <c r="H71" s="319"/>
      <c r="I71" s="319"/>
      <c r="J71" s="319"/>
      <c r="K71" s="371"/>
      <c r="L71" s="324" t="s">
        <v>126</v>
      </c>
      <c r="M71" s="429"/>
      <c r="N71" s="429"/>
      <c r="O71" s="429"/>
      <c r="P71" s="319"/>
      <c r="Q71" s="319"/>
    </row>
    <row r="72" spans="1:17" ht="12.75">
      <c r="A72" s="319"/>
      <c r="B72" s="337" t="s">
        <v>539</v>
      </c>
      <c r="C72" s="319"/>
      <c r="D72" s="319"/>
      <c r="E72" s="319"/>
      <c r="F72" s="319"/>
      <c r="G72" s="319"/>
      <c r="H72" s="319"/>
      <c r="I72" s="319"/>
      <c r="J72" s="319"/>
      <c r="K72" s="371"/>
      <c r="L72" s="324" t="s">
        <v>126</v>
      </c>
      <c r="M72" s="429"/>
      <c r="N72" s="429"/>
      <c r="O72" s="429"/>
      <c r="P72" s="319"/>
      <c r="Q72" s="319"/>
    </row>
    <row r="73" spans="1:17" ht="12.75">
      <c r="A73" s="319"/>
      <c r="B73" s="337" t="s">
        <v>538</v>
      </c>
      <c r="C73" s="319"/>
      <c r="D73" s="319"/>
      <c r="E73" s="319"/>
      <c r="F73" s="319"/>
      <c r="G73" s="319"/>
      <c r="H73" s="319"/>
      <c r="I73" s="319"/>
      <c r="J73" s="319"/>
      <c r="K73" s="371"/>
      <c r="L73" s="324" t="s">
        <v>126</v>
      </c>
      <c r="M73" s="429"/>
      <c r="N73" s="429"/>
      <c r="O73" s="429"/>
      <c r="P73" s="319"/>
      <c r="Q73" s="319"/>
    </row>
    <row r="74" spans="1:17" ht="12.75">
      <c r="A74" s="319"/>
      <c r="B74" s="337" t="s">
        <v>537</v>
      </c>
      <c r="C74" s="319"/>
      <c r="D74" s="319"/>
      <c r="E74" s="319"/>
      <c r="F74" s="319"/>
      <c r="G74" s="319"/>
      <c r="H74" s="319"/>
      <c r="I74" s="319"/>
      <c r="J74" s="319"/>
      <c r="K74" s="371"/>
      <c r="L74" s="324" t="s">
        <v>126</v>
      </c>
      <c r="M74" s="429"/>
      <c r="N74" s="431"/>
      <c r="O74" s="429"/>
      <c r="P74" s="329"/>
      <c r="Q74" s="319"/>
    </row>
    <row r="75" spans="1:17" ht="12.75">
      <c r="A75" s="319"/>
      <c r="B75" s="337" t="s">
        <v>536</v>
      </c>
      <c r="C75" s="319"/>
      <c r="D75" s="319"/>
      <c r="E75" s="319"/>
      <c r="F75" s="319"/>
      <c r="G75" s="319"/>
      <c r="H75" s="319"/>
      <c r="I75" s="319"/>
      <c r="J75" s="319"/>
      <c r="K75" s="371"/>
      <c r="L75" s="324" t="s">
        <v>126</v>
      </c>
      <c r="M75" s="429"/>
      <c r="N75" s="431"/>
      <c r="O75" s="429"/>
      <c r="P75" s="329"/>
      <c r="Q75" s="319"/>
    </row>
    <row r="76" spans="1:17" ht="12.75">
      <c r="A76" s="319"/>
      <c r="B76" s="319"/>
      <c r="C76" s="319"/>
      <c r="D76" s="319"/>
      <c r="E76" s="319"/>
      <c r="F76" s="319"/>
      <c r="G76" s="319"/>
      <c r="H76" s="319"/>
      <c r="I76" s="330" t="s">
        <v>129</v>
      </c>
      <c r="J76" s="330"/>
      <c r="K76" s="372">
        <f>SUM(K62:K75)</f>
        <v>0</v>
      </c>
      <c r="L76" s="324" t="s">
        <v>126</v>
      </c>
      <c r="M76" s="429"/>
      <c r="N76" s="431"/>
      <c r="O76" s="431"/>
      <c r="P76" s="329"/>
      <c r="Q76" s="319"/>
    </row>
    <row r="77" spans="1:17" ht="60.75" customHeight="1">
      <c r="A77" s="319"/>
      <c r="B77" s="319"/>
      <c r="C77" s="319"/>
      <c r="D77" s="319"/>
      <c r="E77" s="319"/>
      <c r="F77" s="319"/>
      <c r="G77" s="319"/>
      <c r="H77" s="319"/>
      <c r="I77" s="330"/>
      <c r="J77" s="333">
        <f>IF((AND(K76&gt;0,K76&lt;&gt;100)),"IL TOTALE DEVE ESSERE 100","")</f>
      </c>
      <c r="K77" s="339"/>
      <c r="L77" s="333"/>
      <c r="M77" s="429"/>
      <c r="N77" s="431"/>
      <c r="O77" s="431"/>
      <c r="P77" s="329"/>
      <c r="Q77" s="319"/>
    </row>
    <row r="78" spans="1:17" ht="12.75">
      <c r="A78" s="335" t="s">
        <v>143</v>
      </c>
      <c r="B78" s="324" t="s">
        <v>144</v>
      </c>
      <c r="C78" s="324"/>
      <c r="D78" s="324"/>
      <c r="E78" s="324"/>
      <c r="F78" s="324"/>
      <c r="G78" s="324"/>
      <c r="H78" s="324"/>
      <c r="I78" s="319"/>
      <c r="J78" s="319"/>
      <c r="K78" s="319"/>
      <c r="L78" s="319"/>
      <c r="M78" s="429"/>
      <c r="N78" s="429"/>
      <c r="O78" s="429"/>
      <c r="P78" s="319"/>
      <c r="Q78" s="319"/>
    </row>
    <row r="79" spans="1:17" ht="12.75" hidden="1">
      <c r="A79" s="319"/>
      <c r="B79" s="336" t="s">
        <v>145</v>
      </c>
      <c r="C79" s="319"/>
      <c r="D79" s="319"/>
      <c r="E79" s="319"/>
      <c r="F79" s="319"/>
      <c r="G79" s="319"/>
      <c r="H79" s="319"/>
      <c r="I79" s="319"/>
      <c r="J79" s="319"/>
      <c r="K79" s="319"/>
      <c r="L79" s="319"/>
      <c r="M79" s="429"/>
      <c r="N79" s="429"/>
      <c r="O79" s="429"/>
      <c r="P79" s="319"/>
      <c r="Q79" s="319"/>
    </row>
    <row r="80" spans="1:17" ht="12.75" hidden="1">
      <c r="A80" s="319"/>
      <c r="B80" s="336" t="s">
        <v>146</v>
      </c>
      <c r="C80" s="319"/>
      <c r="D80" s="319"/>
      <c r="E80" s="319"/>
      <c r="F80" s="319"/>
      <c r="G80" s="319"/>
      <c r="H80" s="319"/>
      <c r="I80" s="319"/>
      <c r="J80" s="319"/>
      <c r="K80" s="319"/>
      <c r="L80" s="319"/>
      <c r="M80" s="429"/>
      <c r="N80" s="429"/>
      <c r="O80" s="429"/>
      <c r="P80" s="319"/>
      <c r="Q80" s="319"/>
    </row>
    <row r="81" spans="1:17" ht="12.75">
      <c r="A81" s="319"/>
      <c r="B81" s="337" t="s">
        <v>535</v>
      </c>
      <c r="C81" s="319"/>
      <c r="D81" s="319"/>
      <c r="E81" s="319"/>
      <c r="F81" s="319"/>
      <c r="G81" s="319"/>
      <c r="H81" s="319"/>
      <c r="I81" s="319"/>
      <c r="J81" s="319"/>
      <c r="K81" s="370"/>
      <c r="L81" s="324" t="s">
        <v>126</v>
      </c>
      <c r="M81" s="429"/>
      <c r="N81" s="429"/>
      <c r="O81" s="429"/>
      <c r="P81" s="338"/>
      <c r="Q81" s="319"/>
    </row>
    <row r="82" spans="1:17" ht="12.75">
      <c r="A82" s="319"/>
      <c r="B82" s="337" t="s">
        <v>534</v>
      </c>
      <c r="C82" s="319"/>
      <c r="D82" s="319"/>
      <c r="E82" s="319"/>
      <c r="F82" s="319"/>
      <c r="G82" s="319"/>
      <c r="H82" s="319"/>
      <c r="I82" s="319"/>
      <c r="J82" s="319"/>
      <c r="K82" s="370"/>
      <c r="L82" s="324" t="s">
        <v>126</v>
      </c>
      <c r="M82" s="429"/>
      <c r="N82" s="433"/>
      <c r="O82" s="429"/>
      <c r="P82" s="319"/>
      <c r="Q82" s="319"/>
    </row>
    <row r="83" spans="1:17" ht="12.75">
      <c r="A83" s="319"/>
      <c r="B83" s="337" t="s">
        <v>533</v>
      </c>
      <c r="C83" s="319"/>
      <c r="D83" s="319"/>
      <c r="E83" s="319"/>
      <c r="F83" s="319"/>
      <c r="G83" s="319"/>
      <c r="H83" s="319"/>
      <c r="I83" s="319"/>
      <c r="J83" s="319"/>
      <c r="K83" s="370"/>
      <c r="L83" s="324" t="s">
        <v>126</v>
      </c>
      <c r="M83" s="429"/>
      <c r="N83" s="429"/>
      <c r="O83" s="429"/>
      <c r="P83" s="319"/>
      <c r="Q83" s="319"/>
    </row>
    <row r="84" spans="1:17" ht="12.75">
      <c r="A84" s="319"/>
      <c r="B84" s="337" t="s">
        <v>532</v>
      </c>
      <c r="C84" s="319"/>
      <c r="D84" s="319"/>
      <c r="E84" s="319"/>
      <c r="F84" s="319"/>
      <c r="G84" s="319"/>
      <c r="H84" s="319"/>
      <c r="I84" s="319"/>
      <c r="J84" s="319"/>
      <c r="K84" s="370"/>
      <c r="L84" s="324" t="s">
        <v>126</v>
      </c>
      <c r="M84" s="429"/>
      <c r="N84" s="429"/>
      <c r="O84" s="429"/>
      <c r="P84" s="319"/>
      <c r="Q84" s="319"/>
    </row>
    <row r="85" spans="1:17" ht="12.75">
      <c r="A85" s="319"/>
      <c r="B85" s="337" t="s">
        <v>531</v>
      </c>
      <c r="C85" s="319"/>
      <c r="D85" s="319"/>
      <c r="E85" s="319"/>
      <c r="F85" s="319"/>
      <c r="G85" s="319"/>
      <c r="H85" s="319"/>
      <c r="I85" s="319"/>
      <c r="J85" s="319"/>
      <c r="K85" s="370"/>
      <c r="L85" s="324" t="s">
        <v>126</v>
      </c>
      <c r="M85" s="429"/>
      <c r="N85" s="429"/>
      <c r="O85" s="429"/>
      <c r="P85" s="319"/>
      <c r="Q85" s="319"/>
    </row>
    <row r="86" spans="1:17" ht="12.75">
      <c r="A86" s="319"/>
      <c r="B86" s="337" t="s">
        <v>530</v>
      </c>
      <c r="C86" s="319"/>
      <c r="D86" s="319"/>
      <c r="E86" s="319"/>
      <c r="F86" s="319"/>
      <c r="G86" s="319"/>
      <c r="H86" s="319"/>
      <c r="I86" s="319"/>
      <c r="J86" s="319"/>
      <c r="K86" s="370"/>
      <c r="L86" s="324" t="s">
        <v>126</v>
      </c>
      <c r="M86" s="429"/>
      <c r="N86" s="429"/>
      <c r="O86" s="429"/>
      <c r="P86" s="319"/>
      <c r="Q86" s="319"/>
    </row>
    <row r="87" spans="1:17" ht="12.75">
      <c r="A87" s="319"/>
      <c r="B87" s="337" t="s">
        <v>529</v>
      </c>
      <c r="C87" s="319"/>
      <c r="D87" s="319"/>
      <c r="E87" s="319"/>
      <c r="F87" s="319"/>
      <c r="G87" s="319"/>
      <c r="H87" s="319"/>
      <c r="I87" s="319"/>
      <c r="J87" s="319"/>
      <c r="K87" s="370"/>
      <c r="L87" s="324" t="s">
        <v>126</v>
      </c>
      <c r="M87" s="429"/>
      <c r="N87" s="429"/>
      <c r="O87" s="429"/>
      <c r="P87" s="319"/>
      <c r="Q87" s="319"/>
    </row>
    <row r="88" spans="1:17" ht="12.75">
      <c r="A88" s="319"/>
      <c r="B88" s="337" t="s">
        <v>528</v>
      </c>
      <c r="C88" s="319"/>
      <c r="D88" s="319"/>
      <c r="E88" s="319"/>
      <c r="F88" s="319"/>
      <c r="G88" s="319"/>
      <c r="H88" s="319"/>
      <c r="I88" s="319"/>
      <c r="J88" s="319"/>
      <c r="K88" s="370"/>
      <c r="L88" s="324" t="s">
        <v>126</v>
      </c>
      <c r="M88" s="429"/>
      <c r="N88" s="429"/>
      <c r="O88" s="429"/>
      <c r="P88" s="319"/>
      <c r="Q88" s="319"/>
    </row>
    <row r="89" spans="1:17" ht="12.75">
      <c r="A89" s="319"/>
      <c r="B89" s="337" t="s">
        <v>527</v>
      </c>
      <c r="C89" s="319"/>
      <c r="D89" s="319"/>
      <c r="E89" s="319"/>
      <c r="F89" s="319"/>
      <c r="G89" s="319"/>
      <c r="H89" s="319"/>
      <c r="I89" s="319"/>
      <c r="J89" s="319"/>
      <c r="K89" s="370"/>
      <c r="L89" s="324" t="s">
        <v>126</v>
      </c>
      <c r="M89" s="429"/>
      <c r="N89" s="429"/>
      <c r="O89" s="429"/>
      <c r="P89" s="319"/>
      <c r="Q89" s="319"/>
    </row>
    <row r="90" spans="1:17" ht="12.75">
      <c r="A90" s="319"/>
      <c r="B90" s="337" t="s">
        <v>526</v>
      </c>
      <c r="C90" s="319"/>
      <c r="D90" s="319"/>
      <c r="E90" s="319"/>
      <c r="F90" s="319"/>
      <c r="G90" s="319"/>
      <c r="H90" s="319"/>
      <c r="I90" s="319"/>
      <c r="J90" s="319"/>
      <c r="K90" s="370"/>
      <c r="L90" s="324" t="s">
        <v>126</v>
      </c>
      <c r="M90" s="431"/>
      <c r="N90" s="431"/>
      <c r="O90" s="429"/>
      <c r="P90" s="329"/>
      <c r="Q90" s="319"/>
    </row>
    <row r="91" spans="1:17" ht="12.75">
      <c r="A91" s="340"/>
      <c r="B91" s="319"/>
      <c r="C91" s="319"/>
      <c r="D91" s="319"/>
      <c r="E91" s="319"/>
      <c r="F91" s="319"/>
      <c r="G91" s="319"/>
      <c r="H91" s="319"/>
      <c r="I91" s="330" t="s">
        <v>129</v>
      </c>
      <c r="J91" s="330"/>
      <c r="K91" s="372">
        <f>SUM(K81:K90)</f>
        <v>0</v>
      </c>
      <c r="L91" s="324" t="s">
        <v>126</v>
      </c>
      <c r="M91" s="431"/>
      <c r="N91" s="431"/>
      <c r="O91" s="431"/>
      <c r="P91" s="329"/>
      <c r="Q91" s="319"/>
    </row>
    <row r="92" spans="1:17" ht="12.75">
      <c r="A92" s="319"/>
      <c r="B92" s="319"/>
      <c r="C92" s="319"/>
      <c r="D92" s="319"/>
      <c r="E92" s="319"/>
      <c r="F92" s="319"/>
      <c r="G92" s="319"/>
      <c r="H92" s="319"/>
      <c r="I92" s="319"/>
      <c r="J92" s="333">
        <f>IF((AND(K91&gt;0,K91&lt;&gt;100)),"IL TOTALE DEVE ESSERE 100","")</f>
      </c>
      <c r="K92" s="319"/>
      <c r="L92" s="319"/>
      <c r="M92" s="429"/>
      <c r="N92" s="429"/>
      <c r="O92" s="429"/>
      <c r="P92" s="319"/>
      <c r="Q92" s="319"/>
    </row>
    <row r="93" spans="1:17" ht="12.75">
      <c r="A93" s="335" t="s">
        <v>147</v>
      </c>
      <c r="B93" s="324" t="s">
        <v>148</v>
      </c>
      <c r="C93" s="324"/>
      <c r="D93" s="324"/>
      <c r="E93" s="324"/>
      <c r="F93" s="324"/>
      <c r="G93" s="324"/>
      <c r="H93" s="324"/>
      <c r="I93" s="319"/>
      <c r="J93" s="319"/>
      <c r="K93" s="319"/>
      <c r="L93" s="319"/>
      <c r="M93" s="429"/>
      <c r="N93" s="429"/>
      <c r="O93" s="429"/>
      <c r="P93" s="319"/>
      <c r="Q93" s="319"/>
    </row>
    <row r="94" spans="1:17" ht="12.75" hidden="1">
      <c r="A94" s="319"/>
      <c r="B94" s="336" t="s">
        <v>149</v>
      </c>
      <c r="C94" s="319"/>
      <c r="D94" s="319"/>
      <c r="E94" s="319"/>
      <c r="F94" s="319"/>
      <c r="G94" s="319"/>
      <c r="H94" s="319"/>
      <c r="I94" s="319"/>
      <c r="J94" s="319"/>
      <c r="K94" s="319"/>
      <c r="L94" s="319"/>
      <c r="M94" s="429"/>
      <c r="N94" s="429"/>
      <c r="O94" s="429"/>
      <c r="P94" s="319"/>
      <c r="Q94" s="319"/>
    </row>
    <row r="95" spans="1:17" ht="12.75" hidden="1">
      <c r="A95" s="319"/>
      <c r="B95" s="336" t="s">
        <v>150</v>
      </c>
      <c r="C95" s="319"/>
      <c r="D95" s="319"/>
      <c r="E95" s="319"/>
      <c r="F95" s="319"/>
      <c r="G95" s="319"/>
      <c r="H95" s="319"/>
      <c r="I95" s="319"/>
      <c r="J95" s="319"/>
      <c r="K95" s="319"/>
      <c r="L95" s="319"/>
      <c r="M95" s="429"/>
      <c r="N95" s="429"/>
      <c r="O95" s="429"/>
      <c r="P95" s="319"/>
      <c r="Q95" s="319"/>
    </row>
    <row r="96" spans="1:17" ht="12.75" hidden="1">
      <c r="A96" s="319"/>
      <c r="B96" s="336" t="s">
        <v>151</v>
      </c>
      <c r="C96" s="319"/>
      <c r="D96" s="319"/>
      <c r="E96" s="319"/>
      <c r="F96" s="319"/>
      <c r="G96" s="319"/>
      <c r="H96" s="319"/>
      <c r="I96" s="319"/>
      <c r="J96" s="319"/>
      <c r="K96" s="319"/>
      <c r="L96" s="319"/>
      <c r="M96" s="429"/>
      <c r="N96" s="429"/>
      <c r="O96" s="429"/>
      <c r="P96" s="319"/>
      <c r="Q96" s="319"/>
    </row>
    <row r="97" spans="1:17" ht="12.75">
      <c r="A97" s="319"/>
      <c r="B97" s="337" t="s">
        <v>525</v>
      </c>
      <c r="C97" s="319"/>
      <c r="D97" s="319"/>
      <c r="E97" s="319"/>
      <c r="F97" s="319"/>
      <c r="G97" s="319"/>
      <c r="H97" s="319"/>
      <c r="I97" s="319"/>
      <c r="J97" s="319"/>
      <c r="K97" s="370"/>
      <c r="L97" s="324" t="s">
        <v>126</v>
      </c>
      <c r="M97" s="429"/>
      <c r="N97" s="434"/>
      <c r="O97" s="429"/>
      <c r="P97" s="338"/>
      <c r="Q97" s="319"/>
    </row>
    <row r="98" spans="1:17" ht="12.75">
      <c r="A98" s="319"/>
      <c r="B98" s="337" t="s">
        <v>181</v>
      </c>
      <c r="C98" s="319"/>
      <c r="D98" s="319"/>
      <c r="E98" s="319"/>
      <c r="F98" s="319"/>
      <c r="G98" s="319"/>
      <c r="H98" s="319"/>
      <c r="I98" s="319"/>
      <c r="J98" s="319"/>
      <c r="K98" s="370"/>
      <c r="L98" s="324" t="s">
        <v>126</v>
      </c>
      <c r="M98" s="429"/>
      <c r="N98" s="433"/>
      <c r="O98" s="429"/>
      <c r="P98" s="319"/>
      <c r="Q98" s="319"/>
    </row>
    <row r="99" spans="1:17" ht="12.75">
      <c r="A99" s="319"/>
      <c r="B99" s="337" t="s">
        <v>524</v>
      </c>
      <c r="C99" s="319"/>
      <c r="D99" s="319"/>
      <c r="E99" s="319"/>
      <c r="F99" s="319"/>
      <c r="G99" s="319"/>
      <c r="H99" s="319"/>
      <c r="I99" s="319"/>
      <c r="J99" s="319"/>
      <c r="K99" s="370"/>
      <c r="L99" s="324" t="s">
        <v>126</v>
      </c>
      <c r="M99" s="429"/>
      <c r="N99" s="429"/>
      <c r="O99" s="429"/>
      <c r="P99" s="319"/>
      <c r="Q99" s="319"/>
    </row>
    <row r="100" spans="1:17" ht="12.75">
      <c r="A100" s="319"/>
      <c r="B100" s="337" t="s">
        <v>523</v>
      </c>
      <c r="C100" s="319"/>
      <c r="D100" s="319"/>
      <c r="E100" s="319"/>
      <c r="F100" s="319"/>
      <c r="G100" s="319"/>
      <c r="H100" s="319"/>
      <c r="I100" s="319"/>
      <c r="J100" s="319"/>
      <c r="K100" s="370"/>
      <c r="L100" s="324" t="s">
        <v>126</v>
      </c>
      <c r="M100" s="429"/>
      <c r="N100" s="429"/>
      <c r="O100" s="429"/>
      <c r="P100" s="319"/>
      <c r="Q100" s="319"/>
    </row>
    <row r="101" spans="1:17" ht="12.75">
      <c r="A101" s="319"/>
      <c r="B101" s="337" t="s">
        <v>522</v>
      </c>
      <c r="C101" s="319"/>
      <c r="D101" s="319"/>
      <c r="E101" s="319"/>
      <c r="F101" s="319"/>
      <c r="G101" s="319"/>
      <c r="H101" s="319"/>
      <c r="I101" s="319"/>
      <c r="J101" s="319"/>
      <c r="K101" s="370"/>
      <c r="L101" s="324" t="s">
        <v>126</v>
      </c>
      <c r="M101" s="429"/>
      <c r="N101" s="429"/>
      <c r="O101" s="429"/>
      <c r="P101" s="319"/>
      <c r="Q101" s="319"/>
    </row>
    <row r="102" spans="1:17" ht="12.75">
      <c r="A102" s="319"/>
      <c r="B102" s="337" t="s">
        <v>521</v>
      </c>
      <c r="C102" s="319"/>
      <c r="D102" s="319"/>
      <c r="E102" s="319"/>
      <c r="F102" s="319"/>
      <c r="G102" s="319"/>
      <c r="H102" s="319"/>
      <c r="I102" s="319"/>
      <c r="J102" s="319"/>
      <c r="K102" s="370"/>
      <c r="L102" s="324" t="s">
        <v>126</v>
      </c>
      <c r="M102" s="429"/>
      <c r="N102" s="429"/>
      <c r="O102" s="429"/>
      <c r="P102" s="319"/>
      <c r="Q102" s="319"/>
    </row>
    <row r="103" spans="1:17" ht="12.75">
      <c r="A103" s="319"/>
      <c r="B103" s="337" t="s">
        <v>520</v>
      </c>
      <c r="C103" s="319"/>
      <c r="D103" s="319"/>
      <c r="E103" s="319"/>
      <c r="F103" s="319"/>
      <c r="G103" s="319"/>
      <c r="H103" s="319"/>
      <c r="I103" s="319"/>
      <c r="J103" s="319"/>
      <c r="K103" s="370"/>
      <c r="L103" s="324" t="s">
        <v>126</v>
      </c>
      <c r="M103" s="429"/>
      <c r="N103" s="429"/>
      <c r="O103" s="429"/>
      <c r="P103" s="319"/>
      <c r="Q103" s="319"/>
    </row>
    <row r="104" spans="1:17" ht="12.75">
      <c r="A104" s="319"/>
      <c r="B104" s="337" t="s">
        <v>519</v>
      </c>
      <c r="C104" s="319"/>
      <c r="D104" s="319"/>
      <c r="E104" s="319"/>
      <c r="F104" s="319"/>
      <c r="G104" s="319"/>
      <c r="H104" s="319"/>
      <c r="I104" s="319"/>
      <c r="J104" s="319"/>
      <c r="K104" s="370"/>
      <c r="L104" s="324" t="s">
        <v>126</v>
      </c>
      <c r="M104" s="429"/>
      <c r="N104" s="429"/>
      <c r="O104" s="429"/>
      <c r="P104" s="319"/>
      <c r="Q104" s="319"/>
    </row>
    <row r="105" spans="1:17" ht="12.75">
      <c r="A105" s="319"/>
      <c r="B105" s="337" t="s">
        <v>518</v>
      </c>
      <c r="C105" s="319"/>
      <c r="D105" s="319"/>
      <c r="E105" s="319"/>
      <c r="F105" s="319"/>
      <c r="G105" s="319"/>
      <c r="H105" s="319"/>
      <c r="I105" s="319"/>
      <c r="J105" s="319"/>
      <c r="K105" s="370"/>
      <c r="L105" s="324" t="s">
        <v>126</v>
      </c>
      <c r="M105" s="429"/>
      <c r="N105" s="429"/>
      <c r="O105" s="429"/>
      <c r="P105" s="319"/>
      <c r="Q105" s="319"/>
    </row>
    <row r="106" spans="1:17" ht="12.75">
      <c r="A106" s="319"/>
      <c r="B106" s="337" t="s">
        <v>517</v>
      </c>
      <c r="C106" s="319"/>
      <c r="D106" s="319"/>
      <c r="E106" s="319"/>
      <c r="F106" s="319"/>
      <c r="G106" s="319"/>
      <c r="H106" s="319"/>
      <c r="I106" s="319"/>
      <c r="J106" s="319"/>
      <c r="K106" s="370"/>
      <c r="L106" s="324" t="s">
        <v>126</v>
      </c>
      <c r="M106" s="429"/>
      <c r="N106" s="429"/>
      <c r="O106" s="429"/>
      <c r="P106" s="319"/>
      <c r="Q106" s="319"/>
    </row>
    <row r="107" spans="1:17" ht="12.75">
      <c r="A107" s="319"/>
      <c r="B107" s="337" t="s">
        <v>516</v>
      </c>
      <c r="C107" s="319"/>
      <c r="D107" s="319"/>
      <c r="E107" s="319"/>
      <c r="F107" s="319"/>
      <c r="G107" s="319"/>
      <c r="H107" s="319"/>
      <c r="I107" s="319"/>
      <c r="J107" s="319"/>
      <c r="K107" s="370"/>
      <c r="L107" s="324" t="s">
        <v>126</v>
      </c>
      <c r="M107" s="429"/>
      <c r="N107" s="431"/>
      <c r="O107" s="429"/>
      <c r="P107" s="329"/>
      <c r="Q107" s="319"/>
    </row>
    <row r="108" spans="1:17" ht="12.75">
      <c r="A108" s="319"/>
      <c r="B108" s="319"/>
      <c r="C108" s="319"/>
      <c r="D108" s="319"/>
      <c r="E108" s="319"/>
      <c r="F108" s="319"/>
      <c r="G108" s="319"/>
      <c r="H108" s="319"/>
      <c r="I108" s="319"/>
      <c r="J108" s="330" t="s">
        <v>153</v>
      </c>
      <c r="K108" s="372">
        <f>SUM(K97:K107)</f>
        <v>0</v>
      </c>
      <c r="L108" s="324" t="s">
        <v>126</v>
      </c>
      <c r="M108" s="429"/>
      <c r="N108" s="431"/>
      <c r="O108" s="431"/>
      <c r="P108" s="329"/>
      <c r="Q108" s="319"/>
    </row>
    <row r="109" spans="1:17" ht="12.75">
      <c r="A109" s="319"/>
      <c r="B109" s="319"/>
      <c r="C109" s="319"/>
      <c r="D109" s="319"/>
      <c r="E109" s="319"/>
      <c r="F109" s="319"/>
      <c r="G109" s="319"/>
      <c r="H109" s="319"/>
      <c r="I109" s="327"/>
      <c r="J109" s="341">
        <f>IF((AND(K108&gt;0,K108&lt;&gt;100)),"IL TOTALE DEVE ESSERE 100","")</f>
      </c>
      <c r="K109" s="342"/>
      <c r="L109" s="324"/>
      <c r="M109" s="429"/>
      <c r="N109" s="429"/>
      <c r="O109" s="429"/>
      <c r="P109" s="319"/>
      <c r="Q109" s="319"/>
    </row>
    <row r="110" spans="1:17" ht="12.75">
      <c r="A110" s="335" t="s">
        <v>154</v>
      </c>
      <c r="B110" s="324" t="s">
        <v>515</v>
      </c>
      <c r="C110" s="324"/>
      <c r="D110" s="324"/>
      <c r="E110" s="324"/>
      <c r="F110" s="324"/>
      <c r="G110" s="324"/>
      <c r="H110" s="324"/>
      <c r="I110" s="319"/>
      <c r="J110" s="319"/>
      <c r="K110" s="319"/>
      <c r="L110" s="319"/>
      <c r="M110" s="429"/>
      <c r="N110" s="429"/>
      <c r="O110" s="429"/>
      <c r="P110" s="319"/>
      <c r="Q110" s="319"/>
    </row>
    <row r="111" spans="1:17" ht="12.75" hidden="1">
      <c r="A111" s="319"/>
      <c r="B111" s="336" t="s">
        <v>155</v>
      </c>
      <c r="C111" s="319"/>
      <c r="D111" s="319"/>
      <c r="E111" s="319"/>
      <c r="F111" s="319"/>
      <c r="G111" s="319"/>
      <c r="H111" s="319"/>
      <c r="I111" s="319"/>
      <c r="J111" s="319"/>
      <c r="K111" s="319"/>
      <c r="L111" s="319"/>
      <c r="M111" s="429"/>
      <c r="N111" s="429"/>
      <c r="O111" s="429"/>
      <c r="P111" s="319"/>
      <c r="Q111" s="319"/>
    </row>
    <row r="112" spans="1:17" ht="12.75" hidden="1">
      <c r="A112" s="319"/>
      <c r="B112" s="336" t="s">
        <v>158</v>
      </c>
      <c r="C112" s="319"/>
      <c r="D112" s="319"/>
      <c r="E112" s="319"/>
      <c r="F112" s="319"/>
      <c r="G112" s="319"/>
      <c r="H112" s="319"/>
      <c r="I112" s="319"/>
      <c r="J112" s="319"/>
      <c r="K112" s="319"/>
      <c r="L112" s="319"/>
      <c r="M112" s="429"/>
      <c r="N112" s="429"/>
      <c r="O112" s="429"/>
      <c r="P112" s="319"/>
      <c r="Q112" s="319"/>
    </row>
    <row r="113" spans="1:17" ht="12.75">
      <c r="A113" s="319"/>
      <c r="B113" s="337" t="s">
        <v>514</v>
      </c>
      <c r="C113" s="319"/>
      <c r="D113" s="319"/>
      <c r="E113" s="319"/>
      <c r="F113" s="319"/>
      <c r="G113" s="319"/>
      <c r="H113" s="319"/>
      <c r="I113" s="319"/>
      <c r="J113" s="319"/>
      <c r="K113" s="370"/>
      <c r="L113" s="324" t="s">
        <v>126</v>
      </c>
      <c r="M113" s="429"/>
      <c r="N113" s="434"/>
      <c r="O113" s="429"/>
      <c r="P113" s="338"/>
      <c r="Q113" s="319"/>
    </row>
    <row r="114" spans="1:17" ht="12.75">
      <c r="A114" s="319"/>
      <c r="B114" s="337" t="s">
        <v>513</v>
      </c>
      <c r="C114" s="319"/>
      <c r="D114" s="319"/>
      <c r="E114" s="319"/>
      <c r="F114" s="319"/>
      <c r="G114" s="319"/>
      <c r="H114" s="319"/>
      <c r="I114" s="319"/>
      <c r="J114" s="319"/>
      <c r="K114" s="370"/>
      <c r="L114" s="324" t="s">
        <v>126</v>
      </c>
      <c r="M114" s="429"/>
      <c r="N114" s="433"/>
      <c r="O114" s="429"/>
      <c r="P114" s="319"/>
      <c r="Q114" s="319"/>
    </row>
    <row r="115" spans="1:17" ht="12.75">
      <c r="A115" s="319"/>
      <c r="B115" s="337" t="s">
        <v>512</v>
      </c>
      <c r="C115" s="319"/>
      <c r="D115" s="319"/>
      <c r="E115" s="319"/>
      <c r="F115" s="319"/>
      <c r="G115" s="319"/>
      <c r="H115" s="319"/>
      <c r="I115" s="319"/>
      <c r="J115" s="319"/>
      <c r="K115" s="370"/>
      <c r="L115" s="324" t="s">
        <v>126</v>
      </c>
      <c r="M115" s="429"/>
      <c r="N115" s="429"/>
      <c r="O115" s="429"/>
      <c r="P115" s="319"/>
      <c r="Q115" s="319"/>
    </row>
    <row r="116" spans="1:17" ht="12.75">
      <c r="A116" s="319"/>
      <c r="B116" s="337" t="s">
        <v>511</v>
      </c>
      <c r="C116" s="319"/>
      <c r="D116" s="319"/>
      <c r="E116" s="319"/>
      <c r="F116" s="319"/>
      <c r="G116" s="319"/>
      <c r="H116" s="319"/>
      <c r="I116" s="319"/>
      <c r="J116" s="319"/>
      <c r="K116" s="370"/>
      <c r="L116" s="324" t="s">
        <v>126</v>
      </c>
      <c r="M116" s="429"/>
      <c r="N116" s="429"/>
      <c r="O116" s="429"/>
      <c r="P116" s="319"/>
      <c r="Q116" s="319"/>
    </row>
    <row r="117" spans="1:17" ht="12.75">
      <c r="A117" s="319"/>
      <c r="B117" s="337" t="s">
        <v>510</v>
      </c>
      <c r="C117" s="319"/>
      <c r="D117" s="319"/>
      <c r="E117" s="319"/>
      <c r="F117" s="319"/>
      <c r="G117" s="319"/>
      <c r="H117" s="319"/>
      <c r="I117" s="319"/>
      <c r="J117" s="319"/>
      <c r="K117" s="370"/>
      <c r="L117" s="324" t="s">
        <v>126</v>
      </c>
      <c r="M117" s="429"/>
      <c r="N117" s="429"/>
      <c r="O117" s="429"/>
      <c r="P117" s="319"/>
      <c r="Q117" s="319"/>
    </row>
    <row r="118" spans="1:17" ht="12.75">
      <c r="A118" s="319"/>
      <c r="B118" s="337" t="s">
        <v>509</v>
      </c>
      <c r="C118" s="319"/>
      <c r="D118" s="319"/>
      <c r="E118" s="319"/>
      <c r="F118" s="319"/>
      <c r="G118" s="319"/>
      <c r="H118" s="319"/>
      <c r="I118" s="319"/>
      <c r="J118" s="319"/>
      <c r="K118" s="370"/>
      <c r="L118" s="324" t="s">
        <v>126</v>
      </c>
      <c r="M118" s="429"/>
      <c r="N118" s="429"/>
      <c r="O118" s="429"/>
      <c r="P118" s="319"/>
      <c r="Q118" s="319"/>
    </row>
    <row r="119" spans="1:17" ht="12.75">
      <c r="A119" s="319"/>
      <c r="B119" s="337" t="s">
        <v>508</v>
      </c>
      <c r="C119" s="319"/>
      <c r="D119" s="319"/>
      <c r="E119" s="319"/>
      <c r="F119" s="319"/>
      <c r="G119" s="319"/>
      <c r="H119" s="319"/>
      <c r="I119" s="319"/>
      <c r="J119" s="319"/>
      <c r="K119" s="370"/>
      <c r="L119" s="324" t="s">
        <v>126</v>
      </c>
      <c r="M119" s="429"/>
      <c r="N119" s="429"/>
      <c r="O119" s="429"/>
      <c r="P119" s="319"/>
      <c r="Q119" s="319"/>
    </row>
    <row r="120" spans="1:17" ht="12.75">
      <c r="A120" s="319"/>
      <c r="B120" s="337" t="s">
        <v>507</v>
      </c>
      <c r="C120" s="319"/>
      <c r="D120" s="319"/>
      <c r="E120" s="319"/>
      <c r="F120" s="319"/>
      <c r="G120" s="319"/>
      <c r="H120" s="319"/>
      <c r="I120" s="319"/>
      <c r="J120" s="319"/>
      <c r="K120" s="370"/>
      <c r="L120" s="324" t="s">
        <v>126</v>
      </c>
      <c r="M120" s="429"/>
      <c r="N120" s="429"/>
      <c r="O120" s="429"/>
      <c r="P120" s="319"/>
      <c r="Q120" s="319"/>
    </row>
    <row r="121" spans="1:17" ht="12.75">
      <c r="A121" s="319"/>
      <c r="B121" s="337" t="s">
        <v>506</v>
      </c>
      <c r="C121" s="319"/>
      <c r="D121" s="319"/>
      <c r="E121" s="319"/>
      <c r="F121" s="319"/>
      <c r="G121" s="319"/>
      <c r="H121" s="319"/>
      <c r="I121" s="319"/>
      <c r="J121" s="319"/>
      <c r="K121" s="370"/>
      <c r="L121" s="324" t="s">
        <v>126</v>
      </c>
      <c r="M121" s="429"/>
      <c r="N121" s="429"/>
      <c r="O121" s="429"/>
      <c r="P121" s="319"/>
      <c r="Q121" s="319"/>
    </row>
    <row r="122" spans="1:17" ht="12.75">
      <c r="A122" s="319"/>
      <c r="B122" s="337" t="s">
        <v>505</v>
      </c>
      <c r="C122" s="319"/>
      <c r="D122" s="319"/>
      <c r="E122" s="319"/>
      <c r="F122" s="319"/>
      <c r="G122" s="319"/>
      <c r="H122" s="319"/>
      <c r="I122" s="319"/>
      <c r="J122" s="319"/>
      <c r="K122" s="370"/>
      <c r="L122" s="324" t="s">
        <v>126</v>
      </c>
      <c r="M122" s="429"/>
      <c r="N122" s="431"/>
      <c r="O122" s="429"/>
      <c r="P122" s="329"/>
      <c r="Q122" s="319"/>
    </row>
    <row r="123" spans="1:17" ht="12.75">
      <c r="A123" s="340"/>
      <c r="B123" s="319"/>
      <c r="C123" s="319"/>
      <c r="D123" s="319"/>
      <c r="E123" s="319"/>
      <c r="F123" s="319"/>
      <c r="G123" s="319"/>
      <c r="H123" s="319"/>
      <c r="I123" s="319"/>
      <c r="J123" s="330" t="s">
        <v>153</v>
      </c>
      <c r="K123" s="372">
        <f>SUM(K113:K122)</f>
        <v>0</v>
      </c>
      <c r="L123" s="324" t="s">
        <v>126</v>
      </c>
      <c r="M123" s="429"/>
      <c r="N123" s="431"/>
      <c r="O123" s="431"/>
      <c r="P123" s="329"/>
      <c r="Q123" s="319"/>
    </row>
    <row r="124" spans="1:17" ht="76.5" customHeight="1">
      <c r="A124" s="340"/>
      <c r="B124" s="319"/>
      <c r="C124" s="319"/>
      <c r="D124" s="319"/>
      <c r="E124" s="319"/>
      <c r="F124" s="319"/>
      <c r="G124" s="319"/>
      <c r="H124" s="319"/>
      <c r="I124" s="319"/>
      <c r="J124" s="341">
        <f>IF((AND(K123&gt;0,K123&lt;&gt;100)),"IL TOTALE DEVE ESSERE 100","")</f>
      </c>
      <c r="K124" s="330"/>
      <c r="L124" s="324"/>
      <c r="M124" s="429"/>
      <c r="N124" s="429"/>
      <c r="O124" s="429"/>
      <c r="P124" s="319"/>
      <c r="Q124" s="319"/>
    </row>
    <row r="125" spans="1:17" ht="12.75">
      <c r="A125" s="335" t="s">
        <v>159</v>
      </c>
      <c r="B125" s="324" t="s">
        <v>504</v>
      </c>
      <c r="C125" s="324"/>
      <c r="D125" s="324"/>
      <c r="E125" s="324"/>
      <c r="F125" s="324"/>
      <c r="G125" s="324"/>
      <c r="H125" s="324"/>
      <c r="I125" s="319"/>
      <c r="J125" s="319"/>
      <c r="K125" s="319"/>
      <c r="L125" s="319"/>
      <c r="M125" s="429"/>
      <c r="N125" s="429"/>
      <c r="O125" s="429"/>
      <c r="P125" s="319"/>
      <c r="Q125" s="319"/>
    </row>
    <row r="126" spans="1:17" ht="12.75" hidden="1">
      <c r="A126" s="319"/>
      <c r="B126" s="336" t="s">
        <v>160</v>
      </c>
      <c r="C126" s="319"/>
      <c r="D126" s="319"/>
      <c r="E126" s="319"/>
      <c r="F126" s="319"/>
      <c r="G126" s="319"/>
      <c r="H126" s="319"/>
      <c r="I126" s="319"/>
      <c r="J126" s="319"/>
      <c r="K126" s="319"/>
      <c r="L126" s="319"/>
      <c r="M126" s="429"/>
      <c r="N126" s="429"/>
      <c r="O126" s="429"/>
      <c r="P126" s="319"/>
      <c r="Q126" s="319"/>
    </row>
    <row r="127" spans="1:17" ht="12.75" hidden="1">
      <c r="A127" s="319"/>
      <c r="B127" s="336" t="s">
        <v>161</v>
      </c>
      <c r="C127" s="319"/>
      <c r="D127" s="319"/>
      <c r="E127" s="319"/>
      <c r="F127" s="319"/>
      <c r="G127" s="319"/>
      <c r="H127" s="319"/>
      <c r="I127" s="319"/>
      <c r="J127" s="319"/>
      <c r="K127" s="319"/>
      <c r="L127" s="319"/>
      <c r="M127" s="429"/>
      <c r="N127" s="429"/>
      <c r="O127" s="429"/>
      <c r="P127" s="319"/>
      <c r="Q127" s="319"/>
    </row>
    <row r="128" spans="1:17" ht="12.75" hidden="1">
      <c r="A128" s="319"/>
      <c r="B128" s="336" t="s">
        <v>162</v>
      </c>
      <c r="C128" s="319"/>
      <c r="D128" s="319"/>
      <c r="E128" s="319"/>
      <c r="F128" s="319"/>
      <c r="G128" s="319"/>
      <c r="H128" s="319"/>
      <c r="I128" s="319"/>
      <c r="J128" s="319"/>
      <c r="K128" s="319"/>
      <c r="L128" s="319"/>
      <c r="M128" s="429"/>
      <c r="N128" s="429"/>
      <c r="O128" s="429"/>
      <c r="P128" s="319"/>
      <c r="Q128" s="319"/>
    </row>
    <row r="129" spans="1:17" ht="12.75">
      <c r="A129" s="319"/>
      <c r="B129" s="337" t="s">
        <v>503</v>
      </c>
      <c r="C129" s="319"/>
      <c r="D129" s="319"/>
      <c r="E129" s="319"/>
      <c r="F129" s="319"/>
      <c r="G129" s="319"/>
      <c r="H129" s="319"/>
      <c r="I129" s="319"/>
      <c r="J129" s="319"/>
      <c r="K129" s="370"/>
      <c r="L129" s="324" t="s">
        <v>126</v>
      </c>
      <c r="M129" s="429"/>
      <c r="N129" s="434"/>
      <c r="O129" s="429"/>
      <c r="P129" s="338"/>
      <c r="Q129" s="319"/>
    </row>
    <row r="130" spans="1:17" ht="12.75">
      <c r="A130" s="319"/>
      <c r="B130" s="337" t="s">
        <v>502</v>
      </c>
      <c r="C130" s="319"/>
      <c r="D130" s="319"/>
      <c r="E130" s="319"/>
      <c r="F130" s="319"/>
      <c r="G130" s="319"/>
      <c r="H130" s="319"/>
      <c r="I130" s="319"/>
      <c r="J130" s="319"/>
      <c r="K130" s="370"/>
      <c r="L130" s="324" t="s">
        <v>126</v>
      </c>
      <c r="M130" s="429"/>
      <c r="N130" s="433"/>
      <c r="O130" s="429"/>
      <c r="P130" s="319"/>
      <c r="Q130" s="319"/>
    </row>
    <row r="131" spans="1:17" ht="12.75">
      <c r="A131" s="319"/>
      <c r="B131" s="337" t="s">
        <v>501</v>
      </c>
      <c r="C131" s="319"/>
      <c r="D131" s="319"/>
      <c r="E131" s="319"/>
      <c r="F131" s="319"/>
      <c r="G131" s="319"/>
      <c r="H131" s="319"/>
      <c r="I131" s="319"/>
      <c r="J131" s="319"/>
      <c r="K131" s="370"/>
      <c r="L131" s="324" t="s">
        <v>126</v>
      </c>
      <c r="M131" s="429"/>
      <c r="N131" s="429"/>
      <c r="O131" s="429"/>
      <c r="P131" s="319"/>
      <c r="Q131" s="319"/>
    </row>
    <row r="132" spans="1:17" ht="12.75">
      <c r="A132" s="319"/>
      <c r="B132" s="337" t="s">
        <v>500</v>
      </c>
      <c r="C132" s="319"/>
      <c r="D132" s="319"/>
      <c r="E132" s="319"/>
      <c r="F132" s="319"/>
      <c r="G132" s="319"/>
      <c r="H132" s="319"/>
      <c r="I132" s="319"/>
      <c r="J132" s="319"/>
      <c r="K132" s="370"/>
      <c r="L132" s="324" t="s">
        <v>126</v>
      </c>
      <c r="M132" s="429"/>
      <c r="N132" s="429"/>
      <c r="O132" s="429"/>
      <c r="P132" s="319"/>
      <c r="Q132" s="319"/>
    </row>
    <row r="133" spans="1:17" ht="12.75">
      <c r="A133" s="319"/>
      <c r="B133" s="337" t="s">
        <v>499</v>
      </c>
      <c r="C133" s="319"/>
      <c r="D133" s="319"/>
      <c r="E133" s="319"/>
      <c r="F133" s="319"/>
      <c r="G133" s="319"/>
      <c r="H133" s="319"/>
      <c r="I133" s="319"/>
      <c r="J133" s="319"/>
      <c r="K133" s="370"/>
      <c r="L133" s="324" t="s">
        <v>126</v>
      </c>
      <c r="M133" s="429"/>
      <c r="N133" s="429"/>
      <c r="O133" s="429"/>
      <c r="P133" s="319"/>
      <c r="Q133" s="319"/>
    </row>
    <row r="134" spans="1:17" ht="12.75">
      <c r="A134" s="319"/>
      <c r="B134" s="337" t="s">
        <v>498</v>
      </c>
      <c r="C134" s="319"/>
      <c r="D134" s="319"/>
      <c r="E134" s="319"/>
      <c r="F134" s="319"/>
      <c r="G134" s="319"/>
      <c r="H134" s="319"/>
      <c r="I134" s="319"/>
      <c r="J134" s="319"/>
      <c r="K134" s="370"/>
      <c r="L134" s="324" t="s">
        <v>126</v>
      </c>
      <c r="M134" s="429"/>
      <c r="N134" s="429"/>
      <c r="O134" s="429"/>
      <c r="P134" s="319"/>
      <c r="Q134" s="319"/>
    </row>
    <row r="135" spans="1:17" ht="12.75">
      <c r="A135" s="319"/>
      <c r="B135" s="337" t="s">
        <v>497</v>
      </c>
      <c r="C135" s="319"/>
      <c r="D135" s="319"/>
      <c r="E135" s="319"/>
      <c r="F135" s="319"/>
      <c r="G135" s="319"/>
      <c r="H135" s="319"/>
      <c r="I135" s="319"/>
      <c r="J135" s="319"/>
      <c r="K135" s="370"/>
      <c r="L135" s="324" t="s">
        <v>126</v>
      </c>
      <c r="M135" s="429"/>
      <c r="N135" s="431"/>
      <c r="O135" s="429"/>
      <c r="P135" s="329"/>
      <c r="Q135" s="319"/>
    </row>
    <row r="136" spans="1:17" ht="13.5" customHeight="1">
      <c r="A136" s="340"/>
      <c r="B136" s="319"/>
      <c r="C136" s="319"/>
      <c r="D136" s="319"/>
      <c r="E136" s="319"/>
      <c r="F136" s="319"/>
      <c r="G136" s="319"/>
      <c r="H136" s="319"/>
      <c r="I136" s="319"/>
      <c r="J136" s="330" t="s">
        <v>153</v>
      </c>
      <c r="K136" s="372">
        <f>SUM(K129:K135)</f>
        <v>0</v>
      </c>
      <c r="L136" s="324" t="s">
        <v>126</v>
      </c>
      <c r="M136" s="429"/>
      <c r="N136" s="431"/>
      <c r="O136" s="431"/>
      <c r="P136" s="329"/>
      <c r="Q136" s="319"/>
    </row>
    <row r="137" spans="1:17" ht="12.75">
      <c r="A137" s="340"/>
      <c r="B137" s="319"/>
      <c r="C137" s="319"/>
      <c r="D137" s="319"/>
      <c r="E137" s="319"/>
      <c r="F137" s="319"/>
      <c r="G137" s="319"/>
      <c r="H137" s="319"/>
      <c r="I137" s="319"/>
      <c r="J137" s="341">
        <f>IF((AND(K136&gt;0,K136&lt;&gt;100)),"IL TOTALE DEVE ESSERE 100","")</f>
      </c>
      <c r="K137" s="330"/>
      <c r="L137" s="324"/>
      <c r="M137" s="429"/>
      <c r="N137" s="429"/>
      <c r="O137" s="429"/>
      <c r="P137" s="319"/>
      <c r="Q137" s="319"/>
    </row>
    <row r="138" spans="1:17" ht="12.75">
      <c r="A138" s="335" t="s">
        <v>163</v>
      </c>
      <c r="B138" s="324" t="s">
        <v>496</v>
      </c>
      <c r="C138" s="324"/>
      <c r="D138" s="324"/>
      <c r="E138" s="324"/>
      <c r="F138" s="324"/>
      <c r="G138" s="324"/>
      <c r="H138" s="324"/>
      <c r="I138" s="319"/>
      <c r="J138" s="319"/>
      <c r="K138" s="319"/>
      <c r="L138" s="319"/>
      <c r="M138" s="429"/>
      <c r="N138" s="429"/>
      <c r="O138" s="429"/>
      <c r="P138" s="319"/>
      <c r="Q138" s="319"/>
    </row>
    <row r="139" spans="1:17" ht="12.75" hidden="1">
      <c r="A139" s="319"/>
      <c r="B139" s="336" t="s">
        <v>164</v>
      </c>
      <c r="C139" s="319"/>
      <c r="D139" s="319"/>
      <c r="E139" s="319"/>
      <c r="F139" s="319"/>
      <c r="G139" s="319"/>
      <c r="H139" s="319"/>
      <c r="I139" s="319"/>
      <c r="J139" s="319"/>
      <c r="K139" s="319"/>
      <c r="L139" s="319"/>
      <c r="M139" s="429"/>
      <c r="N139" s="429"/>
      <c r="O139" s="429"/>
      <c r="P139" s="319"/>
      <c r="Q139" s="319"/>
    </row>
    <row r="140" spans="1:17" ht="12.75" hidden="1">
      <c r="A140" s="319"/>
      <c r="B140" s="336" t="s">
        <v>165</v>
      </c>
      <c r="C140" s="319"/>
      <c r="D140" s="319"/>
      <c r="E140" s="319"/>
      <c r="F140" s="319"/>
      <c r="G140" s="319"/>
      <c r="H140" s="319"/>
      <c r="I140" s="319"/>
      <c r="J140" s="319"/>
      <c r="K140" s="319"/>
      <c r="L140" s="319"/>
      <c r="M140" s="429"/>
      <c r="N140" s="429"/>
      <c r="O140" s="429"/>
      <c r="P140" s="319"/>
      <c r="Q140" s="319"/>
    </row>
    <row r="141" spans="1:17" ht="12.75">
      <c r="A141" s="319"/>
      <c r="B141" s="337" t="s">
        <v>495</v>
      </c>
      <c r="C141" s="319"/>
      <c r="D141" s="319"/>
      <c r="E141" s="319"/>
      <c r="F141" s="319"/>
      <c r="G141" s="319"/>
      <c r="H141" s="319"/>
      <c r="I141" s="319"/>
      <c r="J141" s="319"/>
      <c r="K141" s="370"/>
      <c r="L141" s="324" t="s">
        <v>126</v>
      </c>
      <c r="M141" s="429"/>
      <c r="N141" s="434"/>
      <c r="O141" s="429"/>
      <c r="P141" s="338"/>
      <c r="Q141" s="319"/>
    </row>
    <row r="142" spans="1:17" ht="12.75">
      <c r="A142" s="319"/>
      <c r="B142" s="337" t="s">
        <v>494</v>
      </c>
      <c r="C142" s="319"/>
      <c r="D142" s="319"/>
      <c r="E142" s="319"/>
      <c r="F142" s="319"/>
      <c r="G142" s="319"/>
      <c r="H142" s="319"/>
      <c r="I142" s="319"/>
      <c r="J142" s="319"/>
      <c r="K142" s="370"/>
      <c r="L142" s="324" t="s">
        <v>126</v>
      </c>
      <c r="M142" s="429"/>
      <c r="N142" s="433"/>
      <c r="O142" s="429"/>
      <c r="P142" s="319"/>
      <c r="Q142" s="319"/>
    </row>
    <row r="143" spans="1:17" ht="12.75">
      <c r="A143" s="319"/>
      <c r="B143" s="337" t="s">
        <v>493</v>
      </c>
      <c r="C143" s="319"/>
      <c r="D143" s="319"/>
      <c r="E143" s="319"/>
      <c r="F143" s="319"/>
      <c r="G143" s="319"/>
      <c r="H143" s="319"/>
      <c r="I143" s="319"/>
      <c r="J143" s="319"/>
      <c r="K143" s="370"/>
      <c r="L143" s="324" t="s">
        <v>126</v>
      </c>
      <c r="M143" s="429"/>
      <c r="N143" s="429"/>
      <c r="O143" s="429"/>
      <c r="P143" s="319"/>
      <c r="Q143" s="319"/>
    </row>
    <row r="144" spans="1:17" ht="12.75">
      <c r="A144" s="319"/>
      <c r="B144" s="337" t="s">
        <v>492</v>
      </c>
      <c r="C144" s="319"/>
      <c r="D144" s="319"/>
      <c r="E144" s="319"/>
      <c r="F144" s="319"/>
      <c r="G144" s="319"/>
      <c r="H144" s="319"/>
      <c r="I144" s="319"/>
      <c r="J144" s="319"/>
      <c r="K144" s="370"/>
      <c r="L144" s="324" t="s">
        <v>126</v>
      </c>
      <c r="M144" s="429"/>
      <c r="N144" s="429"/>
      <c r="O144" s="429"/>
      <c r="P144" s="319"/>
      <c r="Q144" s="319"/>
    </row>
    <row r="145" spans="1:17" ht="12.75">
      <c r="A145" s="319"/>
      <c r="B145" s="337" t="s">
        <v>491</v>
      </c>
      <c r="C145" s="319"/>
      <c r="D145" s="319"/>
      <c r="E145" s="319"/>
      <c r="F145" s="319"/>
      <c r="G145" s="319"/>
      <c r="H145" s="319"/>
      <c r="I145" s="319"/>
      <c r="J145" s="319"/>
      <c r="K145" s="370"/>
      <c r="L145" s="324" t="s">
        <v>126</v>
      </c>
      <c r="M145" s="429"/>
      <c r="N145" s="429"/>
      <c r="O145" s="429"/>
      <c r="P145" s="319"/>
      <c r="Q145" s="319"/>
    </row>
    <row r="146" spans="1:17" ht="12.75">
      <c r="A146" s="319"/>
      <c r="B146" s="337" t="s">
        <v>490</v>
      </c>
      <c r="C146" s="319"/>
      <c r="D146" s="319"/>
      <c r="E146" s="319"/>
      <c r="F146" s="319"/>
      <c r="G146" s="319"/>
      <c r="H146" s="319"/>
      <c r="I146" s="319"/>
      <c r="J146" s="319"/>
      <c r="K146" s="370"/>
      <c r="L146" s="324" t="s">
        <v>126</v>
      </c>
      <c r="M146" s="429"/>
      <c r="N146" s="429"/>
      <c r="O146" s="429"/>
      <c r="P146" s="319"/>
      <c r="Q146" s="319"/>
    </row>
    <row r="147" spans="1:17" ht="12.75">
      <c r="A147" s="319"/>
      <c r="B147" s="337" t="s">
        <v>489</v>
      </c>
      <c r="C147" s="319"/>
      <c r="D147" s="319"/>
      <c r="E147" s="319"/>
      <c r="F147" s="319"/>
      <c r="G147" s="319"/>
      <c r="H147" s="319"/>
      <c r="I147" s="319"/>
      <c r="J147" s="319"/>
      <c r="K147" s="370"/>
      <c r="L147" s="324" t="s">
        <v>126</v>
      </c>
      <c r="M147" s="429"/>
      <c r="N147" s="429"/>
      <c r="O147" s="429"/>
      <c r="P147" s="319"/>
      <c r="Q147" s="319"/>
    </row>
    <row r="148" spans="1:17" ht="12.75">
      <c r="A148" s="319"/>
      <c r="B148" s="337" t="s">
        <v>488</v>
      </c>
      <c r="C148" s="319"/>
      <c r="D148" s="319"/>
      <c r="E148" s="319"/>
      <c r="F148" s="319"/>
      <c r="G148" s="319"/>
      <c r="H148" s="319"/>
      <c r="I148" s="319"/>
      <c r="J148" s="319"/>
      <c r="K148" s="370"/>
      <c r="L148" s="324" t="s">
        <v>126</v>
      </c>
      <c r="M148" s="429"/>
      <c r="N148" s="429"/>
      <c r="O148" s="429"/>
      <c r="P148" s="319"/>
      <c r="Q148" s="319"/>
    </row>
    <row r="149" spans="1:17" ht="12.75">
      <c r="A149" s="319"/>
      <c r="B149" s="337" t="s">
        <v>487</v>
      </c>
      <c r="C149" s="319"/>
      <c r="D149" s="319"/>
      <c r="E149" s="319"/>
      <c r="F149" s="319"/>
      <c r="G149" s="319"/>
      <c r="H149" s="319"/>
      <c r="I149" s="319"/>
      <c r="J149" s="319"/>
      <c r="K149" s="370"/>
      <c r="L149" s="324" t="s">
        <v>126</v>
      </c>
      <c r="M149" s="429"/>
      <c r="N149" s="429"/>
      <c r="O149" s="429"/>
      <c r="P149" s="319"/>
      <c r="Q149" s="319"/>
    </row>
    <row r="150" spans="1:17" ht="12.75">
      <c r="A150" s="319"/>
      <c r="B150" s="337" t="s">
        <v>486</v>
      </c>
      <c r="C150" s="319"/>
      <c r="D150" s="319"/>
      <c r="E150" s="319"/>
      <c r="F150" s="319"/>
      <c r="G150" s="319"/>
      <c r="H150" s="319"/>
      <c r="I150" s="319"/>
      <c r="J150" s="319"/>
      <c r="K150" s="370"/>
      <c r="L150" s="324" t="s">
        <v>126</v>
      </c>
      <c r="M150" s="429"/>
      <c r="N150" s="429"/>
      <c r="O150" s="429"/>
      <c r="P150" s="319"/>
      <c r="Q150" s="319"/>
    </row>
    <row r="151" spans="1:17" ht="12.75">
      <c r="A151" s="319"/>
      <c r="B151" s="337" t="s">
        <v>485</v>
      </c>
      <c r="C151" s="319"/>
      <c r="D151" s="319"/>
      <c r="E151" s="319"/>
      <c r="F151" s="319"/>
      <c r="G151" s="319"/>
      <c r="H151" s="319"/>
      <c r="I151" s="319"/>
      <c r="J151" s="319"/>
      <c r="K151" s="370"/>
      <c r="L151" s="324" t="s">
        <v>126</v>
      </c>
      <c r="M151" s="429"/>
      <c r="N151" s="429"/>
      <c r="O151" s="429"/>
      <c r="P151" s="319"/>
      <c r="Q151" s="319"/>
    </row>
    <row r="152" spans="1:17" ht="12.75">
      <c r="A152" s="319"/>
      <c r="B152" s="337" t="s">
        <v>484</v>
      </c>
      <c r="C152" s="319"/>
      <c r="D152" s="319"/>
      <c r="E152" s="319"/>
      <c r="F152" s="319"/>
      <c r="G152" s="319"/>
      <c r="H152" s="319"/>
      <c r="I152" s="319"/>
      <c r="J152" s="319"/>
      <c r="K152" s="370"/>
      <c r="L152" s="324" t="s">
        <v>126</v>
      </c>
      <c r="M152" s="429"/>
      <c r="N152" s="429"/>
      <c r="O152" s="429"/>
      <c r="P152" s="319"/>
      <c r="Q152" s="319"/>
    </row>
    <row r="153" spans="1:17" ht="12.75">
      <c r="A153" s="432"/>
      <c r="B153" s="319"/>
      <c r="C153" s="319"/>
      <c r="D153" s="319"/>
      <c r="E153" s="319"/>
      <c r="F153" s="319"/>
      <c r="G153" s="319"/>
      <c r="H153" s="319"/>
      <c r="I153" s="319"/>
      <c r="J153" s="330" t="s">
        <v>153</v>
      </c>
      <c r="K153" s="372">
        <f>SUM(K141:K152)</f>
        <v>0</v>
      </c>
      <c r="L153" s="324" t="s">
        <v>126</v>
      </c>
      <c r="M153" s="429"/>
      <c r="N153" s="431"/>
      <c r="O153" s="431"/>
      <c r="P153" s="329"/>
      <c r="Q153" s="319"/>
    </row>
    <row r="154" spans="1:17" ht="12.75">
      <c r="A154" s="340"/>
      <c r="B154" s="340"/>
      <c r="C154" s="340"/>
      <c r="D154" s="340"/>
      <c r="E154" s="340"/>
      <c r="F154" s="340"/>
      <c r="G154" s="340"/>
      <c r="H154" s="340"/>
      <c r="I154" s="340"/>
      <c r="J154" s="430">
        <f>IF((AND(K153&gt;0,K153&lt;&gt;100)),"IL TOTALE DEVE ESSERE 100","")</f>
      </c>
      <c r="K154" s="340"/>
      <c r="L154" s="340"/>
      <c r="M154" s="429"/>
      <c r="N154" s="429"/>
      <c r="O154" s="429"/>
      <c r="P154" s="319"/>
      <c r="Q154" s="319"/>
    </row>
    <row r="155" spans="1:17" ht="12.75" hidden="1">
      <c r="A155" s="316"/>
      <c r="B155" s="316"/>
      <c r="C155" s="316"/>
      <c r="D155" s="316"/>
      <c r="E155" s="316"/>
      <c r="F155" s="316"/>
      <c r="G155" s="316"/>
      <c r="H155" s="316"/>
      <c r="I155" s="316"/>
      <c r="J155" s="316"/>
      <c r="K155" s="316"/>
      <c r="L155" s="316"/>
      <c r="M155" s="428"/>
      <c r="N155" s="428"/>
      <c r="O155" s="428"/>
      <c r="P155" s="316"/>
      <c r="Q155" s="316"/>
    </row>
    <row r="156" spans="1:17" ht="12.75">
      <c r="A156" s="316"/>
      <c r="B156" s="316"/>
      <c r="C156" s="316"/>
      <c r="D156" s="316"/>
      <c r="E156" s="316"/>
      <c r="F156" s="316"/>
      <c r="G156" s="316"/>
      <c r="H156" s="316"/>
      <c r="I156" s="316"/>
      <c r="J156" s="316"/>
      <c r="K156" s="316"/>
      <c r="L156" s="316"/>
      <c r="M156" s="428"/>
      <c r="N156" s="428"/>
      <c r="O156" s="428"/>
      <c r="P156" s="316"/>
      <c r="Q156" s="316"/>
    </row>
    <row r="157" spans="1:17" ht="12.75">
      <c r="A157" s="316"/>
      <c r="B157" s="316"/>
      <c r="C157" s="316"/>
      <c r="D157" s="316"/>
      <c r="E157" s="316"/>
      <c r="F157" s="316"/>
      <c r="G157" s="316"/>
      <c r="H157" s="316"/>
      <c r="I157" s="316"/>
      <c r="J157" s="316"/>
      <c r="K157" s="316"/>
      <c r="L157" s="316"/>
      <c r="M157" s="428"/>
      <c r="N157" s="428"/>
      <c r="O157" s="428"/>
      <c r="P157" s="316"/>
      <c r="Q157" s="316"/>
    </row>
    <row r="158" spans="1:17" ht="12.75">
      <c r="A158" s="316"/>
      <c r="B158" s="316"/>
      <c r="C158" s="316"/>
      <c r="D158" s="316"/>
      <c r="E158" s="316"/>
      <c r="F158" s="316"/>
      <c r="G158" s="316"/>
      <c r="H158" s="316"/>
      <c r="I158" s="316"/>
      <c r="J158" s="316"/>
      <c r="K158" s="316"/>
      <c r="L158" s="316"/>
      <c r="M158" s="428"/>
      <c r="N158" s="428"/>
      <c r="O158" s="428"/>
      <c r="P158" s="316"/>
      <c r="Q158" s="316"/>
    </row>
    <row r="159" spans="1:17" ht="12.75">
      <c r="A159" s="316"/>
      <c r="B159" s="316"/>
      <c r="C159" s="316"/>
      <c r="D159" s="316"/>
      <c r="E159" s="316"/>
      <c r="F159" s="316"/>
      <c r="G159" s="316"/>
      <c r="H159" s="316"/>
      <c r="I159" s="316"/>
      <c r="J159" s="316"/>
      <c r="K159" s="316"/>
      <c r="L159" s="316"/>
      <c r="M159" s="428"/>
      <c r="N159" s="428"/>
      <c r="O159" s="428"/>
      <c r="P159" s="316"/>
      <c r="Q159" s="316"/>
    </row>
    <row r="160" spans="1:17" ht="12.75">
      <c r="A160" s="316"/>
      <c r="B160" s="316"/>
      <c r="C160" s="316"/>
      <c r="D160" s="316"/>
      <c r="E160" s="316"/>
      <c r="F160" s="316"/>
      <c r="G160" s="316"/>
      <c r="H160" s="316"/>
      <c r="I160" s="316"/>
      <c r="J160" s="316"/>
      <c r="K160" s="316"/>
      <c r="L160" s="316"/>
      <c r="M160" s="428"/>
      <c r="N160" s="428"/>
      <c r="O160" s="428"/>
      <c r="P160" s="316"/>
      <c r="Q160" s="316"/>
    </row>
    <row r="161" spans="1:17" ht="12.75">
      <c r="A161" s="316"/>
      <c r="B161" s="316"/>
      <c r="C161" s="316"/>
      <c r="D161" s="316"/>
      <c r="E161" s="316"/>
      <c r="F161" s="316"/>
      <c r="G161" s="316"/>
      <c r="H161" s="316"/>
      <c r="I161" s="316"/>
      <c r="J161" s="316"/>
      <c r="K161" s="316"/>
      <c r="L161" s="316"/>
      <c r="M161" s="428"/>
      <c r="N161" s="428"/>
      <c r="O161" s="428"/>
      <c r="P161" s="316"/>
      <c r="Q161" s="316"/>
    </row>
    <row r="162" spans="1:17" ht="12.75">
      <c r="A162" s="316"/>
      <c r="B162" s="316"/>
      <c r="C162" s="316"/>
      <c r="D162" s="316"/>
      <c r="E162" s="316"/>
      <c r="F162" s="316"/>
      <c r="G162" s="316"/>
      <c r="H162" s="316"/>
      <c r="I162" s="316"/>
      <c r="J162" s="316"/>
      <c r="K162" s="316"/>
      <c r="L162" s="316"/>
      <c r="M162" s="428"/>
      <c r="N162" s="428"/>
      <c r="O162" s="428"/>
      <c r="P162" s="316"/>
      <c r="Q162" s="316"/>
    </row>
    <row r="163" spans="1:17" ht="12.75">
      <c r="A163" s="316"/>
      <c r="B163" s="316"/>
      <c r="C163" s="316"/>
      <c r="D163" s="316"/>
      <c r="E163" s="316"/>
      <c r="F163" s="316"/>
      <c r="G163" s="316"/>
      <c r="H163" s="316"/>
      <c r="I163" s="316"/>
      <c r="J163" s="316"/>
      <c r="K163" s="316"/>
      <c r="L163" s="316"/>
      <c r="M163" s="428"/>
      <c r="N163" s="428"/>
      <c r="O163" s="428"/>
      <c r="P163" s="316"/>
      <c r="Q163" s="316"/>
    </row>
    <row r="164" spans="1:17" ht="12.75">
      <c r="A164" s="316"/>
      <c r="B164" s="316"/>
      <c r="C164" s="316"/>
      <c r="D164" s="316"/>
      <c r="E164" s="316"/>
      <c r="F164" s="316"/>
      <c r="G164" s="316"/>
      <c r="H164" s="316"/>
      <c r="I164" s="316"/>
      <c r="J164" s="316"/>
      <c r="K164" s="316"/>
      <c r="L164" s="316"/>
      <c r="M164" s="428"/>
      <c r="N164" s="428"/>
      <c r="O164" s="428"/>
      <c r="P164" s="316"/>
      <c r="Q164" s="316"/>
    </row>
    <row r="165" spans="1:17" ht="12.75">
      <c r="A165" s="316"/>
      <c r="B165" s="316"/>
      <c r="C165" s="316"/>
      <c r="D165" s="316"/>
      <c r="E165" s="316"/>
      <c r="F165" s="316"/>
      <c r="G165" s="316"/>
      <c r="H165" s="316"/>
      <c r="I165" s="316"/>
      <c r="J165" s="316"/>
      <c r="K165" s="316"/>
      <c r="L165" s="316"/>
      <c r="M165" s="428"/>
      <c r="N165" s="428"/>
      <c r="O165" s="428"/>
      <c r="P165" s="316"/>
      <c r="Q165" s="316"/>
    </row>
    <row r="166" spans="1:17" ht="12.75">
      <c r="A166" s="316"/>
      <c r="B166" s="316"/>
      <c r="C166" s="316"/>
      <c r="D166" s="316"/>
      <c r="E166" s="316"/>
      <c r="F166" s="316"/>
      <c r="G166" s="316"/>
      <c r="H166" s="316"/>
      <c r="I166" s="316"/>
      <c r="J166" s="316"/>
      <c r="K166" s="316"/>
      <c r="L166" s="316"/>
      <c r="M166" s="428"/>
      <c r="N166" s="428"/>
      <c r="O166" s="428"/>
      <c r="P166" s="316"/>
      <c r="Q166" s="316"/>
    </row>
    <row r="167" spans="1:17" ht="12.75">
      <c r="A167" s="316"/>
      <c r="B167" s="316"/>
      <c r="C167" s="316"/>
      <c r="D167" s="316"/>
      <c r="E167" s="316"/>
      <c r="F167" s="316"/>
      <c r="G167" s="316"/>
      <c r="H167" s="316"/>
      <c r="I167" s="316"/>
      <c r="J167" s="316"/>
      <c r="K167" s="316"/>
      <c r="L167" s="316"/>
      <c r="M167" s="428"/>
      <c r="N167" s="428"/>
      <c r="O167" s="428"/>
      <c r="P167" s="316"/>
      <c r="Q167" s="316"/>
    </row>
    <row r="168" spans="1:17" ht="12.75">
      <c r="A168" s="316"/>
      <c r="B168" s="316"/>
      <c r="C168" s="316"/>
      <c r="D168" s="316"/>
      <c r="E168" s="316"/>
      <c r="F168" s="316"/>
      <c r="G168" s="316"/>
      <c r="H168" s="316"/>
      <c r="I168" s="316"/>
      <c r="J168" s="316"/>
      <c r="K168" s="316"/>
      <c r="L168" s="316"/>
      <c r="M168" s="428"/>
      <c r="N168" s="428"/>
      <c r="O168" s="428"/>
      <c r="P168" s="316"/>
      <c r="Q168" s="316"/>
    </row>
    <row r="169" spans="1:17" ht="12.75">
      <c r="A169" s="316"/>
      <c r="B169" s="316"/>
      <c r="C169" s="316"/>
      <c r="D169" s="316"/>
      <c r="E169" s="316"/>
      <c r="F169" s="316"/>
      <c r="G169" s="316"/>
      <c r="H169" s="316"/>
      <c r="I169" s="316"/>
      <c r="J169" s="316"/>
      <c r="K169" s="316"/>
      <c r="L169" s="316"/>
      <c r="M169" s="428"/>
      <c r="N169" s="428"/>
      <c r="O169" s="428"/>
      <c r="P169" s="316"/>
      <c r="Q169" s="316"/>
    </row>
    <row r="170" spans="1:17" ht="12.75">
      <c r="A170" s="316"/>
      <c r="B170" s="316"/>
      <c r="C170" s="316"/>
      <c r="D170" s="316"/>
      <c r="E170" s="316"/>
      <c r="F170" s="316"/>
      <c r="G170" s="316"/>
      <c r="H170" s="316"/>
      <c r="I170" s="316"/>
      <c r="J170" s="316"/>
      <c r="K170" s="316"/>
      <c r="L170" s="316"/>
      <c r="M170" s="428"/>
      <c r="N170" s="428"/>
      <c r="O170" s="428"/>
      <c r="P170" s="316"/>
      <c r="Q170" s="316"/>
    </row>
    <row r="171" spans="1:17" ht="12.75">
      <c r="A171" s="316"/>
      <c r="B171" s="316"/>
      <c r="C171" s="316"/>
      <c r="D171" s="316"/>
      <c r="E171" s="316"/>
      <c r="F171" s="316"/>
      <c r="G171" s="316"/>
      <c r="H171" s="316"/>
      <c r="I171" s="316"/>
      <c r="J171" s="316"/>
      <c r="K171" s="316"/>
      <c r="L171" s="316"/>
      <c r="M171" s="428"/>
      <c r="N171" s="428"/>
      <c r="O171" s="428"/>
      <c r="P171" s="316"/>
      <c r="Q171" s="316"/>
    </row>
    <row r="172" spans="1:17" ht="12.75">
      <c r="A172" s="316"/>
      <c r="B172" s="316"/>
      <c r="C172" s="316"/>
      <c r="D172" s="316"/>
      <c r="E172" s="316"/>
      <c r="F172" s="316"/>
      <c r="G172" s="316"/>
      <c r="H172" s="316"/>
      <c r="I172" s="316"/>
      <c r="J172" s="316"/>
      <c r="K172" s="316"/>
      <c r="L172" s="316"/>
      <c r="M172" s="428"/>
      <c r="N172" s="428"/>
      <c r="O172" s="428"/>
      <c r="P172" s="316"/>
      <c r="Q172" s="316"/>
    </row>
    <row r="173" spans="1:17" ht="12.75">
      <c r="A173" s="316"/>
      <c r="B173" s="316"/>
      <c r="C173" s="316"/>
      <c r="D173" s="316"/>
      <c r="E173" s="316"/>
      <c r="F173" s="316"/>
      <c r="G173" s="316"/>
      <c r="H173" s="316"/>
      <c r="I173" s="316"/>
      <c r="J173" s="316"/>
      <c r="K173" s="316"/>
      <c r="L173" s="316"/>
      <c r="M173" s="428"/>
      <c r="N173" s="428"/>
      <c r="O173" s="428"/>
      <c r="P173" s="316"/>
      <c r="Q173" s="316"/>
    </row>
    <row r="174" spans="1:17" ht="12.75">
      <c r="A174" s="316"/>
      <c r="B174" s="316"/>
      <c r="C174" s="316"/>
      <c r="D174" s="316"/>
      <c r="E174" s="316"/>
      <c r="F174" s="316"/>
      <c r="G174" s="316"/>
      <c r="H174" s="316"/>
      <c r="I174" s="316"/>
      <c r="J174" s="316"/>
      <c r="K174" s="316"/>
      <c r="L174" s="316"/>
      <c r="M174" s="428"/>
      <c r="N174" s="428"/>
      <c r="O174" s="428"/>
      <c r="P174" s="316"/>
      <c r="Q174" s="316"/>
    </row>
    <row r="175" spans="1:17" ht="12.75">
      <c r="A175" s="316"/>
      <c r="B175" s="316"/>
      <c r="C175" s="316"/>
      <c r="D175" s="316"/>
      <c r="E175" s="316"/>
      <c r="F175" s="316"/>
      <c r="G175" s="316"/>
      <c r="H175" s="316"/>
      <c r="I175" s="316"/>
      <c r="J175" s="316"/>
      <c r="K175" s="316"/>
      <c r="L175" s="316"/>
      <c r="M175" s="428"/>
      <c r="N175" s="428"/>
      <c r="O175" s="428"/>
      <c r="P175" s="316"/>
      <c r="Q175" s="316"/>
    </row>
    <row r="176" spans="1:17" ht="12.75">
      <c r="A176" s="316"/>
      <c r="B176" s="316"/>
      <c r="C176" s="316"/>
      <c r="D176" s="316"/>
      <c r="E176" s="316"/>
      <c r="F176" s="316"/>
      <c r="G176" s="316"/>
      <c r="H176" s="316"/>
      <c r="I176" s="316"/>
      <c r="J176" s="316"/>
      <c r="K176" s="316"/>
      <c r="L176" s="316"/>
      <c r="M176" s="428"/>
      <c r="N176" s="428"/>
      <c r="O176" s="428"/>
      <c r="P176" s="316"/>
      <c r="Q176" s="316"/>
    </row>
    <row r="177" spans="13:15" s="316" customFormat="1" ht="12.75">
      <c r="M177" s="428"/>
      <c r="N177" s="428"/>
      <c r="O177" s="428"/>
    </row>
    <row r="178" spans="13:15" s="316" customFormat="1" ht="12.75">
      <c r="M178" s="428"/>
      <c r="N178" s="428"/>
      <c r="O178" s="428"/>
    </row>
    <row r="179" spans="13:15" s="316" customFormat="1" ht="12.75">
      <c r="M179" s="428"/>
      <c r="N179" s="428"/>
      <c r="O179" s="428"/>
    </row>
    <row r="180" spans="13:15" s="316" customFormat="1" ht="12.75">
      <c r="M180" s="428"/>
      <c r="N180" s="428"/>
      <c r="O180" s="428"/>
    </row>
    <row r="181" spans="13:15" s="316" customFormat="1" ht="12.75">
      <c r="M181" s="428"/>
      <c r="N181" s="428"/>
      <c r="O181" s="428"/>
    </row>
    <row r="182" spans="13:15" s="316" customFormat="1" ht="12.75">
      <c r="M182" s="428"/>
      <c r="N182" s="428"/>
      <c r="O182" s="428"/>
    </row>
    <row r="183" spans="13:15" s="316" customFormat="1" ht="12.75">
      <c r="M183" s="428"/>
      <c r="N183" s="428"/>
      <c r="O183" s="428"/>
    </row>
    <row r="184" spans="13:15" s="316" customFormat="1" ht="12.75">
      <c r="M184" s="428"/>
      <c r="N184" s="428"/>
      <c r="O184" s="428"/>
    </row>
    <row r="185" spans="13:15" s="316" customFormat="1" ht="12.75">
      <c r="M185" s="428"/>
      <c r="N185" s="428"/>
      <c r="O185" s="428"/>
    </row>
    <row r="186" spans="13:15" s="316" customFormat="1" ht="12.75">
      <c r="M186" s="428"/>
      <c r="N186" s="428"/>
      <c r="O186" s="428"/>
    </row>
    <row r="187" spans="13:15" s="316" customFormat="1" ht="12.75">
      <c r="M187" s="428"/>
      <c r="N187" s="428"/>
      <c r="O187" s="428"/>
    </row>
    <row r="188" spans="13:15" s="316" customFormat="1" ht="12.75">
      <c r="M188" s="428"/>
      <c r="N188" s="428"/>
      <c r="O188" s="428"/>
    </row>
    <row r="189" spans="13:15" s="316" customFormat="1" ht="12.75">
      <c r="M189" s="428"/>
      <c r="N189" s="428"/>
      <c r="O189" s="428"/>
    </row>
    <row r="190" spans="13:15" s="316" customFormat="1" ht="12.75">
      <c r="M190" s="428"/>
      <c r="N190" s="428"/>
      <c r="O190" s="428"/>
    </row>
    <row r="191" spans="13:15" s="316" customFormat="1" ht="12.75">
      <c r="M191" s="428"/>
      <c r="N191" s="428"/>
      <c r="O191" s="428"/>
    </row>
    <row r="192" spans="13:15" s="316" customFormat="1" ht="12.75">
      <c r="M192" s="428"/>
      <c r="N192" s="428"/>
      <c r="O192" s="428"/>
    </row>
    <row r="193" spans="13:15" s="316" customFormat="1" ht="12.75">
      <c r="M193" s="428"/>
      <c r="N193" s="428"/>
      <c r="O193" s="428"/>
    </row>
    <row r="194" spans="13:15" s="316" customFormat="1" ht="12.75">
      <c r="M194" s="428"/>
      <c r="N194" s="428"/>
      <c r="O194" s="428"/>
    </row>
    <row r="195" spans="13:15" s="316" customFormat="1" ht="12.75">
      <c r="M195" s="428"/>
      <c r="N195" s="428"/>
      <c r="O195" s="428"/>
    </row>
    <row r="196" spans="13:15" s="316" customFormat="1" ht="12.75">
      <c r="M196" s="428"/>
      <c r="N196" s="428"/>
      <c r="O196" s="428"/>
    </row>
    <row r="197" spans="13:15" s="316" customFormat="1" ht="12.75">
      <c r="M197" s="428"/>
      <c r="N197" s="428"/>
      <c r="O197" s="428"/>
    </row>
    <row r="198" spans="13:15" s="316" customFormat="1" ht="12.75">
      <c r="M198" s="428"/>
      <c r="N198" s="428"/>
      <c r="O198" s="428"/>
    </row>
    <row r="199" spans="13:15" s="316" customFormat="1" ht="12.75">
      <c r="M199" s="428"/>
      <c r="N199" s="428"/>
      <c r="O199" s="428"/>
    </row>
  </sheetData>
  <sheetProtection password="EA02" sheet="1" objects="1" scenarios="1" selectLockedCells="1"/>
  <mergeCells count="15">
    <mergeCell ref="K1:L1"/>
    <mergeCell ref="M1:N1"/>
    <mergeCell ref="O1:Q1"/>
    <mergeCell ref="A3:L5"/>
    <mergeCell ref="A1:B1"/>
    <mergeCell ref="E1:F1"/>
    <mergeCell ref="G1:H1"/>
    <mergeCell ref="I1:J1"/>
    <mergeCell ref="A9:C9"/>
    <mergeCell ref="E9:I9"/>
    <mergeCell ref="C35:G35"/>
    <mergeCell ref="A6:C6"/>
    <mergeCell ref="E6:K6"/>
    <mergeCell ref="A8:G8"/>
    <mergeCell ref="H8:L8"/>
  </mergeCells>
  <conditionalFormatting sqref="B35:B37">
    <cfRule type="expression" priority="1" dxfId="8" stopIfTrue="1">
      <formula>$M$9&lt;1</formula>
    </cfRule>
  </conditionalFormatting>
  <conditionalFormatting sqref="A38:L44">
    <cfRule type="expression" priority="2" dxfId="0" stopIfTrue="1">
      <formula>$M$9&gt;0</formula>
    </cfRule>
  </conditionalFormatting>
  <conditionalFormatting sqref="K78:K90 L78:L91 A78:J91">
    <cfRule type="expression" priority="3" dxfId="0" stopIfTrue="1">
      <formula>$M$9=2</formula>
    </cfRule>
  </conditionalFormatting>
  <conditionalFormatting sqref="A93:L108">
    <cfRule type="expression" priority="4" dxfId="0" stopIfTrue="1">
      <formula>$M$9=3</formula>
    </cfRule>
  </conditionalFormatting>
  <conditionalFormatting sqref="A110:L123">
    <cfRule type="expression" priority="5" dxfId="0" stopIfTrue="1">
      <formula>$M$9=4</formula>
    </cfRule>
  </conditionalFormatting>
  <conditionalFormatting sqref="A125:L136">
    <cfRule type="expression" priority="6" dxfId="0" stopIfTrue="1">
      <formula>$M$9=5</formula>
    </cfRule>
  </conditionalFormatting>
  <conditionalFormatting sqref="A138:L153">
    <cfRule type="expression" priority="7" dxfId="0" stopIfTrue="1">
      <formula>$M$9=6</formula>
    </cfRule>
  </conditionalFormatting>
  <conditionalFormatting sqref="J9">
    <cfRule type="expression" priority="8" dxfId="1" stopIfTrue="1">
      <formula>$D$9&lt;&gt;99999</formula>
    </cfRule>
  </conditionalFormatting>
  <conditionalFormatting sqref="A46:L76">
    <cfRule type="expression" priority="9" dxfId="0" stopIfTrue="1">
      <formula>$M$9=1</formula>
    </cfRule>
  </conditionalFormatting>
  <dataValidations count="11">
    <dataValidation type="list" allowBlank="1" showInputMessage="1" showErrorMessage="1" errorTitle="Attenzione!" error="Scegliere dall'elenco" sqref="H8:L8">
      <formula1>$G$10:$G$32</formula1>
    </dataValidation>
    <dataValidation type="whole" operator="greaterThanOrEqual" allowBlank="1" showInputMessage="1" showErrorMessage="1" sqref="O44:O45 O76:O77 O91 O153 O108 O123 O136">
      <formula1>0</formula1>
    </dataValidation>
    <dataValidation type="custom" allowBlank="1" showInputMessage="1" showErrorMessage="1" errorTitle="ATTENZIONE !" error="VALORE IMMESSO NON VALIDO &#10;O QUESITO NON EVIDENZIATO&#10;" sqref="K62">
      <formula1>AND($M$9=1,K62&gt;-1,K62&lt;101,K76&lt;101)</formula1>
    </dataValidation>
    <dataValidation type="custom" allowBlank="1" showInputMessage="1" showErrorMessage="1" errorTitle="ATTENZIONE !" error="VALORE IMMESSO NON VALIDO &#10;O QUESITO NON EVIDENZIATO&#10;" sqref="K63">
      <formula1>AND($M$9=1,K63&gt;-1,K63&lt;101,K76&lt;101)</formula1>
    </dataValidation>
    <dataValidation type="custom" allowBlank="1" showInputMessage="1" showErrorMessage="1" errorTitle="ATTENZIONE !" error="VALORE IMMESSO NON VALIDO &#10;O QUESITO NON EVIDENZIATO&#10;" sqref="K64:K75">
      <formula1>AND($M$9=1,K64&gt;-1,K64&lt;101,$K$76&lt;101)</formula1>
    </dataValidation>
    <dataValidation type="custom" allowBlank="1" showInputMessage="1" showErrorMessage="1" errorTitle="ATTENZIONE !" error="VALORE IMMESSO NON VALIDO &#10;O QUESITO NON EVIDENZIATO&#10;" sqref="K81:K90">
      <formula1>AND($M$9=2,K81&gt;-1,K81&lt;101,$K$91&lt;101)</formula1>
    </dataValidation>
    <dataValidation type="custom" allowBlank="1" showInputMessage="1" showErrorMessage="1" errorTitle="ATTENZIONE !" error="VALORE IMMESSO NON VALIDO &#10;O QUESITO NON EVIDENZIATO&#10;" sqref="K41:K43">
      <formula1>AND($M$9&gt;0,K41&gt;-1,K41&lt;101,$K$44&lt;101)</formula1>
    </dataValidation>
    <dataValidation type="custom" allowBlank="1" showInputMessage="1" showErrorMessage="1" errorTitle="ATTENZIONE !" error="VALORE IMMESSO NON VALIDO &#10;O QUESITO NON EVIDENZIATO&#10;" sqref="K97:K107">
      <formula1>AND($M$9=3,K97&gt;-1,K97&lt;101,$K$108&lt;101)</formula1>
    </dataValidation>
    <dataValidation type="custom" allowBlank="1" showInputMessage="1" showErrorMessage="1" errorTitle="ATTENZIONE !" error="VALORE IMMESSO NON VALIDO &#10;O QUESITO NON EVIDENZIATO&#10;" sqref="K113:K122">
      <formula1>AND($M$9=4,K113&gt;-1,K113&lt;101,$K$123&lt;101)</formula1>
    </dataValidation>
    <dataValidation type="custom" allowBlank="1" showInputMessage="1" showErrorMessage="1" errorTitle="ATTENZIONE !" error="VALORE IMMESSO NON VALIDO &#10;O QUESITO NON EVIDENZIATO&#10;" sqref="K129:K135">
      <formula1>AND($M$9=5,K129&gt;-1,K129&lt;101,$K$136&lt;101)</formula1>
    </dataValidation>
    <dataValidation type="custom" allowBlank="1" showInputMessage="1" showErrorMessage="1" errorTitle="ATTENZIONE !" error="VALORE IMMESSO NON VALIDO &#10;O QUESITO NON EVIDENZIATO&#10;" sqref="K141:K152">
      <formula1>AND($M$9=6,K141&gt;-1,K141&lt;101,$K$153&lt;101)</formula1>
    </dataValidation>
  </dataValidations>
  <hyperlinks>
    <hyperlink ref="J9" location="Anagrafica!ateco_descr_new" tooltip="SCHEDA ANAGRAFICA- ATTIVITA' PRINCIPALE" display="►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8"/>
  <sheetViews>
    <sheetView showGridLines="0" zoomScale="85" zoomScaleNormal="85" zoomScalePageLayoutView="0" workbookViewId="0" topLeftCell="A1">
      <selection activeCell="F53" sqref="F53:H53"/>
    </sheetView>
  </sheetViews>
  <sheetFormatPr defaultColWidth="9.140625" defaultRowHeight="12.75"/>
  <cols>
    <col min="1" max="1" width="7.140625" style="0" customWidth="1"/>
    <col min="4" max="4" width="12.8515625" style="0" customWidth="1"/>
    <col min="5" max="6" width="3.8515625" style="0" customWidth="1"/>
    <col min="7" max="7" width="4.8515625" style="0" customWidth="1"/>
    <col min="8" max="8" width="9.00390625" style="0" customWidth="1"/>
    <col min="9" max="9" width="3.8515625" style="0" customWidth="1"/>
    <col min="10" max="10" width="12.8515625" style="0" bestFit="1" customWidth="1"/>
    <col min="11" max="11" width="3.8515625" style="0" customWidth="1"/>
    <col min="12" max="12" width="13.00390625" style="0" customWidth="1"/>
    <col min="13" max="13" width="10.00390625" style="0" customWidth="1"/>
    <col min="14" max="14" width="9.57421875" style="0" customWidth="1"/>
    <col min="15" max="15" width="3.8515625" style="0" customWidth="1"/>
    <col min="16" max="16" width="10.421875" style="0" customWidth="1"/>
    <col min="17" max="17" width="7.8515625" style="0" customWidth="1"/>
    <col min="18" max="18" width="10.28125" style="0" customWidth="1"/>
  </cols>
  <sheetData>
    <row r="1" spans="19:26" ht="12.75">
      <c r="S1" s="22"/>
      <c r="T1" s="192"/>
      <c r="U1" s="192"/>
      <c r="V1" s="192"/>
      <c r="Z1" t="s">
        <v>475</v>
      </c>
    </row>
    <row r="2" spans="16:22" ht="12.75">
      <c r="P2" s="4" t="s">
        <v>346</v>
      </c>
      <c r="T2" s="192"/>
      <c r="U2" s="192"/>
      <c r="V2" s="192"/>
    </row>
    <row r="3" spans="20:22" ht="12.75">
      <c r="T3" s="192"/>
      <c r="U3" s="192"/>
      <c r="V3" s="192"/>
    </row>
    <row r="4" spans="1:22" ht="13.5" thickBot="1">
      <c r="A4" s="193"/>
      <c r="B4" s="193"/>
      <c r="C4" s="193"/>
      <c r="D4" s="193"/>
      <c r="E4" s="193"/>
      <c r="F4" s="1"/>
      <c r="G4" s="1"/>
      <c r="J4" s="1"/>
      <c r="K4" s="193"/>
      <c r="L4" s="193"/>
      <c r="M4" s="193"/>
      <c r="N4" s="193"/>
      <c r="O4" s="193"/>
      <c r="P4" s="193"/>
      <c r="T4" s="192"/>
      <c r="U4" s="192"/>
      <c r="V4" s="192"/>
    </row>
    <row r="5" spans="7:22" ht="12.75">
      <c r="G5" s="736"/>
      <c r="H5" s="736"/>
      <c r="I5" s="736"/>
      <c r="T5" s="192"/>
      <c r="U5" s="192"/>
      <c r="V5" s="192"/>
    </row>
    <row r="6" spans="7:22" ht="12.75">
      <c r="G6" s="17" t="s">
        <v>347</v>
      </c>
      <c r="I6" s="17"/>
      <c r="T6" s="192"/>
      <c r="U6" s="192"/>
      <c r="V6" s="192"/>
    </row>
    <row r="7" spans="7:22" ht="12.75">
      <c r="G7" s="17"/>
      <c r="I7" s="17"/>
      <c r="T7" s="192"/>
      <c r="U7" s="192"/>
      <c r="V7" s="192"/>
    </row>
    <row r="8" spans="7:22" ht="12.75">
      <c r="G8" s="17"/>
      <c r="I8" s="17"/>
      <c r="T8" s="192"/>
      <c r="U8" s="192"/>
      <c r="V8" s="192"/>
    </row>
    <row r="9" spans="7:22" ht="12.75">
      <c r="G9" s="17"/>
      <c r="T9" s="192"/>
      <c r="U9" s="192"/>
      <c r="V9" s="192"/>
    </row>
    <row r="10" spans="1:22" s="50" customFormat="1" ht="15">
      <c r="A10" s="703" t="s">
        <v>350</v>
      </c>
      <c r="B10" s="703"/>
      <c r="C10" s="703"/>
      <c r="D10" s="703"/>
      <c r="E10" s="703"/>
      <c r="F10" s="703"/>
      <c r="G10" s="703"/>
      <c r="H10" s="703"/>
      <c r="I10" s="703"/>
      <c r="J10" s="703"/>
      <c r="K10" s="703"/>
      <c r="L10" s="703"/>
      <c r="M10" s="703"/>
      <c r="N10" s="703"/>
      <c r="O10" s="703"/>
      <c r="P10" s="703"/>
      <c r="T10" s="194"/>
      <c r="U10" s="194"/>
      <c r="V10" s="194"/>
    </row>
    <row r="11" spans="1:22" s="50" customFormat="1" ht="15">
      <c r="A11" s="737" t="s">
        <v>566</v>
      </c>
      <c r="B11" s="737"/>
      <c r="C11" s="737"/>
      <c r="D11" s="737"/>
      <c r="E11" s="737"/>
      <c r="F11" s="737"/>
      <c r="G11" s="737"/>
      <c r="H11" s="737"/>
      <c r="I11" s="737"/>
      <c r="J11" s="737"/>
      <c r="K11" s="737"/>
      <c r="L11" s="737"/>
      <c r="M11" s="737"/>
      <c r="N11" s="737"/>
      <c r="O11" s="737"/>
      <c r="P11" s="737"/>
      <c r="T11" s="194"/>
      <c r="U11" s="194"/>
      <c r="V11" s="194"/>
    </row>
    <row r="12" spans="1:22" s="50" customFormat="1" ht="12.75">
      <c r="A12" s="195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T12" s="194"/>
      <c r="U12" s="194"/>
      <c r="V12" s="194"/>
    </row>
    <row r="13" spans="9:22" ht="13.5" thickBot="1">
      <c r="I13" s="50" t="s">
        <v>351</v>
      </c>
      <c r="J13" s="50"/>
      <c r="K13" s="50" t="s">
        <v>352</v>
      </c>
      <c r="L13" s="50"/>
      <c r="M13" s="50"/>
      <c r="N13" s="50" t="s">
        <v>353</v>
      </c>
      <c r="O13" s="50"/>
      <c r="T13" s="192"/>
      <c r="U13" s="192"/>
      <c r="V13" s="192"/>
    </row>
    <row r="14" spans="9:22" ht="12.75">
      <c r="I14" s="738" t="s">
        <v>460</v>
      </c>
      <c r="J14" s="739"/>
      <c r="K14" s="739"/>
      <c r="L14" s="739"/>
      <c r="M14" s="740"/>
      <c r="N14" s="744" t="s">
        <v>465</v>
      </c>
      <c r="O14" s="745"/>
      <c r="P14" s="746"/>
      <c r="T14" s="192"/>
      <c r="U14" s="192"/>
      <c r="V14" s="192"/>
    </row>
    <row r="15" spans="9:22" ht="13.5" thickBot="1">
      <c r="I15" s="741"/>
      <c r="J15" s="742"/>
      <c r="K15" s="742"/>
      <c r="L15" s="742"/>
      <c r="M15" s="743"/>
      <c r="N15" s="747"/>
      <c r="O15" s="748"/>
      <c r="P15" s="749"/>
      <c r="T15" s="192"/>
      <c r="U15" s="192"/>
      <c r="V15" s="192"/>
    </row>
    <row r="16" spans="20:22" ht="12.75">
      <c r="T16" s="192"/>
      <c r="U16" s="192"/>
      <c r="V16" s="192"/>
    </row>
    <row r="17" spans="20:22" ht="12.75">
      <c r="T17" s="192"/>
      <c r="U17" s="192"/>
      <c r="V17" s="192"/>
    </row>
    <row r="18" spans="1:22" s="196" customFormat="1" ht="15">
      <c r="A18" s="731" t="s">
        <v>358</v>
      </c>
      <c r="B18" s="731"/>
      <c r="C18" s="731"/>
      <c r="D18" s="731"/>
      <c r="E18" s="731"/>
      <c r="F18" s="731"/>
      <c r="G18" s="731"/>
      <c r="H18" s="731"/>
      <c r="I18" s="731"/>
      <c r="J18" s="731"/>
      <c r="K18" s="731"/>
      <c r="L18" s="731"/>
      <c r="M18" s="731"/>
      <c r="N18" s="731"/>
      <c r="O18" s="731"/>
      <c r="P18" s="731"/>
      <c r="T18" s="197"/>
      <c r="U18" s="197"/>
      <c r="V18" s="197"/>
    </row>
    <row r="19" spans="20:22" ht="6.75" customHeight="1">
      <c r="T19" s="192"/>
      <c r="U19" s="192"/>
      <c r="V19" s="192"/>
    </row>
    <row r="20" spans="1:22" ht="12.75" customHeight="1">
      <c r="A20" s="734" t="s">
        <v>567</v>
      </c>
      <c r="B20" s="734"/>
      <c r="C20" s="734"/>
      <c r="D20" s="734"/>
      <c r="E20" s="734"/>
      <c r="F20" s="734"/>
      <c r="G20" s="734"/>
      <c r="H20" s="734"/>
      <c r="I20" s="734"/>
      <c r="J20" s="734"/>
      <c r="K20" s="734"/>
      <c r="L20" s="734"/>
      <c r="M20" s="734"/>
      <c r="N20" s="734"/>
      <c r="O20" s="734"/>
      <c r="P20" s="734"/>
      <c r="Q20" s="735"/>
      <c r="R20" s="735"/>
      <c r="T20" s="192"/>
      <c r="U20" s="192"/>
      <c r="V20" s="192"/>
    </row>
    <row r="21" spans="1:22" ht="12.75" customHeight="1">
      <c r="A21" s="734"/>
      <c r="B21" s="734"/>
      <c r="C21" s="734"/>
      <c r="D21" s="734"/>
      <c r="E21" s="734"/>
      <c r="F21" s="734"/>
      <c r="G21" s="734"/>
      <c r="H21" s="734"/>
      <c r="I21" s="734"/>
      <c r="J21" s="734"/>
      <c r="K21" s="734"/>
      <c r="L21" s="734"/>
      <c r="M21" s="734"/>
      <c r="N21" s="734"/>
      <c r="O21" s="734"/>
      <c r="P21" s="734"/>
      <c r="Q21" s="735"/>
      <c r="R21" s="735"/>
      <c r="T21" s="192"/>
      <c r="U21" s="192"/>
      <c r="V21" s="192"/>
    </row>
    <row r="22" spans="1:22" ht="12.75">
      <c r="A22" s="734"/>
      <c r="B22" s="734"/>
      <c r="C22" s="734"/>
      <c r="D22" s="734"/>
      <c r="E22" s="734"/>
      <c r="F22" s="734"/>
      <c r="G22" s="734"/>
      <c r="H22" s="734"/>
      <c r="I22" s="734"/>
      <c r="J22" s="734"/>
      <c r="K22" s="734"/>
      <c r="L22" s="734"/>
      <c r="M22" s="734"/>
      <c r="N22" s="734"/>
      <c r="O22" s="734"/>
      <c r="P22" s="734"/>
      <c r="Q22" s="735"/>
      <c r="R22" s="735"/>
      <c r="T22" s="192"/>
      <c r="U22" s="192"/>
      <c r="V22" s="192"/>
    </row>
    <row r="23" spans="1:22" ht="12.75">
      <c r="A23" s="734"/>
      <c r="B23" s="734"/>
      <c r="C23" s="734"/>
      <c r="D23" s="734"/>
      <c r="E23" s="734"/>
      <c r="F23" s="734"/>
      <c r="G23" s="734"/>
      <c r="H23" s="734"/>
      <c r="I23" s="734"/>
      <c r="J23" s="734"/>
      <c r="K23" s="734"/>
      <c r="L23" s="734"/>
      <c r="M23" s="734"/>
      <c r="N23" s="734"/>
      <c r="O23" s="734"/>
      <c r="P23" s="734"/>
      <c r="Q23" s="735"/>
      <c r="R23" s="735"/>
      <c r="T23" s="192"/>
      <c r="U23" s="192"/>
      <c r="V23" s="192"/>
    </row>
    <row r="24" spans="1:22" ht="12.75">
      <c r="A24" s="734"/>
      <c r="B24" s="734"/>
      <c r="C24" s="734"/>
      <c r="D24" s="734"/>
      <c r="E24" s="734"/>
      <c r="F24" s="734"/>
      <c r="G24" s="734"/>
      <c r="H24" s="734"/>
      <c r="I24" s="734"/>
      <c r="J24" s="734"/>
      <c r="K24" s="734"/>
      <c r="L24" s="734"/>
      <c r="M24" s="734"/>
      <c r="N24" s="734"/>
      <c r="O24" s="734"/>
      <c r="P24" s="734"/>
      <c r="Q24" s="735"/>
      <c r="R24" s="735"/>
      <c r="T24" s="192"/>
      <c r="U24" s="192"/>
      <c r="V24" s="192"/>
    </row>
    <row r="25" spans="1:22" ht="12.75">
      <c r="A25" s="734"/>
      <c r="B25" s="734"/>
      <c r="C25" s="734"/>
      <c r="D25" s="734"/>
      <c r="E25" s="734"/>
      <c r="F25" s="734"/>
      <c r="G25" s="734"/>
      <c r="H25" s="734"/>
      <c r="I25" s="734"/>
      <c r="J25" s="734"/>
      <c r="K25" s="734"/>
      <c r="L25" s="734"/>
      <c r="M25" s="734"/>
      <c r="N25" s="734"/>
      <c r="O25" s="734"/>
      <c r="P25" s="734"/>
      <c r="Q25" s="735"/>
      <c r="R25" s="735"/>
      <c r="T25" s="192"/>
      <c r="U25" s="192"/>
      <c r="V25" s="192"/>
    </row>
    <row r="26" spans="1:22" ht="4.5" customHeight="1" hidden="1">
      <c r="A26" s="734"/>
      <c r="B26" s="734"/>
      <c r="C26" s="734"/>
      <c r="D26" s="734"/>
      <c r="E26" s="734"/>
      <c r="F26" s="734"/>
      <c r="G26" s="734"/>
      <c r="H26" s="734"/>
      <c r="I26" s="734"/>
      <c r="J26" s="734"/>
      <c r="K26" s="734"/>
      <c r="L26" s="734"/>
      <c r="M26" s="734"/>
      <c r="N26" s="734"/>
      <c r="O26" s="734"/>
      <c r="P26" s="734"/>
      <c r="Q26" s="735"/>
      <c r="R26" s="735"/>
      <c r="T26" s="192"/>
      <c r="U26" s="192"/>
      <c r="V26" s="192"/>
    </row>
    <row r="27" spans="1:22" ht="0.75" customHeight="1" hidden="1">
      <c r="A27" s="734"/>
      <c r="B27" s="734"/>
      <c r="C27" s="734"/>
      <c r="D27" s="734"/>
      <c r="E27" s="734"/>
      <c r="F27" s="734"/>
      <c r="G27" s="734"/>
      <c r="H27" s="734"/>
      <c r="I27" s="734"/>
      <c r="J27" s="734"/>
      <c r="K27" s="734"/>
      <c r="L27" s="734"/>
      <c r="M27" s="734"/>
      <c r="N27" s="734"/>
      <c r="O27" s="734"/>
      <c r="P27" s="734"/>
      <c r="Q27" s="735"/>
      <c r="R27" s="735"/>
      <c r="T27" s="192"/>
      <c r="U27" s="192"/>
      <c r="V27" s="192"/>
    </row>
    <row r="28" spans="1:22" ht="12.75" customHeight="1">
      <c r="A28" s="733" t="s">
        <v>568</v>
      </c>
      <c r="B28" s="734"/>
      <c r="C28" s="734"/>
      <c r="D28" s="734"/>
      <c r="E28" s="734"/>
      <c r="F28" s="734"/>
      <c r="G28" s="734"/>
      <c r="H28" s="734"/>
      <c r="I28" s="734"/>
      <c r="J28" s="734"/>
      <c r="K28" s="734"/>
      <c r="L28" s="734"/>
      <c r="M28" s="734"/>
      <c r="N28" s="734"/>
      <c r="O28" s="734"/>
      <c r="P28" s="734"/>
      <c r="Q28" s="735"/>
      <c r="R28" s="735"/>
      <c r="T28" s="192"/>
      <c r="U28" s="192"/>
      <c r="V28" s="192"/>
    </row>
    <row r="29" spans="1:22" ht="12.75" customHeight="1">
      <c r="A29" s="734"/>
      <c r="B29" s="734"/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5"/>
      <c r="R29" s="735"/>
      <c r="T29" s="192"/>
      <c r="U29" s="192"/>
      <c r="V29" s="192"/>
    </row>
    <row r="30" spans="1:22" ht="12.75" customHeight="1">
      <c r="A30" s="734"/>
      <c r="B30" s="734"/>
      <c r="C30" s="734"/>
      <c r="D30" s="734"/>
      <c r="E30" s="734"/>
      <c r="F30" s="734"/>
      <c r="G30" s="734"/>
      <c r="H30" s="734"/>
      <c r="I30" s="734"/>
      <c r="J30" s="734"/>
      <c r="K30" s="734"/>
      <c r="L30" s="734"/>
      <c r="M30" s="734"/>
      <c r="N30" s="734"/>
      <c r="O30" s="734"/>
      <c r="P30" s="734"/>
      <c r="Q30" s="735"/>
      <c r="R30" s="735"/>
      <c r="T30" s="192"/>
      <c r="U30" s="192"/>
      <c r="V30" s="192"/>
    </row>
    <row r="31" spans="1:22" ht="12.75" customHeight="1">
      <c r="A31" s="734"/>
      <c r="B31" s="734"/>
      <c r="C31" s="734"/>
      <c r="D31" s="734"/>
      <c r="E31" s="734"/>
      <c r="F31" s="734"/>
      <c r="G31" s="734"/>
      <c r="H31" s="734"/>
      <c r="I31" s="734"/>
      <c r="J31" s="734"/>
      <c r="K31" s="734"/>
      <c r="L31" s="734"/>
      <c r="M31" s="734"/>
      <c r="N31" s="734"/>
      <c r="O31" s="734"/>
      <c r="P31" s="734"/>
      <c r="Q31" s="735"/>
      <c r="R31" s="735"/>
      <c r="T31" s="192"/>
      <c r="U31" s="192"/>
      <c r="V31" s="192"/>
    </row>
    <row r="32" spans="1:22" ht="3" customHeight="1">
      <c r="A32" s="198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T32" s="192"/>
      <c r="U32" s="192"/>
      <c r="V32" s="192"/>
    </row>
    <row r="33" spans="1:22" ht="12.75" customHeight="1">
      <c r="A33" s="199" t="s">
        <v>359</v>
      </c>
      <c r="B33" s="732" t="s">
        <v>75</v>
      </c>
      <c r="C33" s="732"/>
      <c r="D33" s="732"/>
      <c r="E33" s="732"/>
      <c r="F33" s="732"/>
      <c r="G33" s="732"/>
      <c r="H33" s="732"/>
      <c r="I33" s="732"/>
      <c r="J33" s="732"/>
      <c r="K33" s="732"/>
      <c r="L33" s="732"/>
      <c r="M33" s="732"/>
      <c r="N33" s="732"/>
      <c r="O33" s="732"/>
      <c r="P33" s="732"/>
      <c r="Q33" s="628"/>
      <c r="R33" s="628"/>
      <c r="T33" s="192"/>
      <c r="U33" s="192"/>
      <c r="V33" s="192"/>
    </row>
    <row r="34" spans="1:22" ht="12.75">
      <c r="A34" s="201"/>
      <c r="B34" s="732"/>
      <c r="C34" s="732"/>
      <c r="D34" s="732"/>
      <c r="E34" s="732"/>
      <c r="F34" s="732"/>
      <c r="G34" s="732"/>
      <c r="H34" s="732"/>
      <c r="I34" s="732"/>
      <c r="J34" s="732"/>
      <c r="K34" s="732"/>
      <c r="L34" s="732"/>
      <c r="M34" s="732"/>
      <c r="N34" s="732"/>
      <c r="O34" s="732"/>
      <c r="P34" s="732"/>
      <c r="Q34" s="628"/>
      <c r="R34" s="628"/>
      <c r="T34" s="192"/>
      <c r="U34" s="192"/>
      <c r="V34" s="192"/>
    </row>
    <row r="35" spans="1:22" ht="12.75">
      <c r="A35" s="201"/>
      <c r="B35" s="732"/>
      <c r="C35" s="732"/>
      <c r="D35" s="732"/>
      <c r="E35" s="732"/>
      <c r="F35" s="732"/>
      <c r="G35" s="732"/>
      <c r="H35" s="732"/>
      <c r="I35" s="732"/>
      <c r="J35" s="732"/>
      <c r="K35" s="732"/>
      <c r="L35" s="732"/>
      <c r="M35" s="732"/>
      <c r="N35" s="732"/>
      <c r="O35" s="732"/>
      <c r="P35" s="732"/>
      <c r="Q35" s="628"/>
      <c r="R35" s="628"/>
      <c r="T35" s="192"/>
      <c r="U35" s="192"/>
      <c r="V35" s="192"/>
    </row>
    <row r="36" spans="1:22" ht="3" customHeight="1">
      <c r="A36" s="201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T36" s="192"/>
      <c r="U36" s="192"/>
      <c r="V36" s="192"/>
    </row>
    <row r="37" spans="1:22" ht="12.75" customHeight="1">
      <c r="A37" s="199" t="s">
        <v>359</v>
      </c>
      <c r="B37" s="642" t="s">
        <v>76</v>
      </c>
      <c r="C37" s="642"/>
      <c r="D37" s="642"/>
      <c r="E37" s="642"/>
      <c r="F37" s="642"/>
      <c r="G37" s="642"/>
      <c r="H37" s="642"/>
      <c r="I37" s="642"/>
      <c r="J37" s="642"/>
      <c r="K37" s="642"/>
      <c r="L37" s="642"/>
      <c r="M37" s="642"/>
      <c r="N37" s="642"/>
      <c r="O37" s="642"/>
      <c r="P37" s="642"/>
      <c r="Q37" s="628"/>
      <c r="R37" s="628"/>
      <c r="T37" s="192"/>
      <c r="U37" s="192"/>
      <c r="V37" s="192"/>
    </row>
    <row r="38" spans="1:22" ht="27" customHeight="1">
      <c r="A38" s="203"/>
      <c r="B38" s="642"/>
      <c r="C38" s="642"/>
      <c r="D38" s="642"/>
      <c r="E38" s="642"/>
      <c r="F38" s="642"/>
      <c r="G38" s="642"/>
      <c r="H38" s="642"/>
      <c r="I38" s="642"/>
      <c r="J38" s="642"/>
      <c r="K38" s="642"/>
      <c r="L38" s="642"/>
      <c r="M38" s="642"/>
      <c r="N38" s="642"/>
      <c r="O38" s="642"/>
      <c r="P38" s="642"/>
      <c r="Q38" s="628"/>
      <c r="R38" s="628"/>
      <c r="T38" s="192"/>
      <c r="U38" s="192"/>
      <c r="V38" s="192"/>
    </row>
    <row r="39" spans="1:22" ht="3" customHeight="1">
      <c r="A39" s="203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T39" s="192"/>
      <c r="U39" s="192"/>
      <c r="V39" s="192"/>
    </row>
    <row r="40" spans="1:22" s="204" customFormat="1" ht="12.75" customHeight="1">
      <c r="A40" s="199" t="s">
        <v>359</v>
      </c>
      <c r="B40" s="640" t="s">
        <v>63</v>
      </c>
      <c r="C40" s="640"/>
      <c r="D40" s="640"/>
      <c r="E40" s="640"/>
      <c r="F40" s="640"/>
      <c r="G40" s="640"/>
      <c r="H40" s="640"/>
      <c r="I40" s="640"/>
      <c r="J40" s="640"/>
      <c r="K40" s="640"/>
      <c r="L40" s="640"/>
      <c r="M40" s="640"/>
      <c r="N40" s="640"/>
      <c r="O40" s="640"/>
      <c r="P40" s="640"/>
      <c r="Q40" s="628"/>
      <c r="R40" s="628"/>
      <c r="T40" s="205"/>
      <c r="U40" s="205"/>
      <c r="V40" s="205"/>
    </row>
    <row r="41" spans="1:22" s="204" customFormat="1" ht="12.75" customHeight="1">
      <c r="A41" s="203"/>
      <c r="B41" s="640"/>
      <c r="C41" s="640"/>
      <c r="D41" s="640"/>
      <c r="E41" s="640"/>
      <c r="F41" s="640"/>
      <c r="G41" s="640"/>
      <c r="H41" s="640"/>
      <c r="I41" s="640"/>
      <c r="J41" s="640"/>
      <c r="K41" s="640"/>
      <c r="L41" s="640"/>
      <c r="M41" s="640"/>
      <c r="N41" s="640"/>
      <c r="O41" s="640"/>
      <c r="P41" s="640"/>
      <c r="Q41" s="628"/>
      <c r="R41" s="628"/>
      <c r="T41" s="205"/>
      <c r="U41" s="205"/>
      <c r="V41" s="205"/>
    </row>
    <row r="42" spans="1:22" ht="12.75">
      <c r="A42" s="206"/>
      <c r="B42" s="640"/>
      <c r="C42" s="640"/>
      <c r="D42" s="640"/>
      <c r="E42" s="640"/>
      <c r="F42" s="640"/>
      <c r="G42" s="640"/>
      <c r="H42" s="640"/>
      <c r="I42" s="640"/>
      <c r="J42" s="640"/>
      <c r="K42" s="640"/>
      <c r="L42" s="640"/>
      <c r="M42" s="640"/>
      <c r="N42" s="640"/>
      <c r="O42" s="640"/>
      <c r="P42" s="640"/>
      <c r="Q42" s="628"/>
      <c r="R42" s="628"/>
      <c r="T42" s="192"/>
      <c r="U42" s="192"/>
      <c r="V42" s="192"/>
    </row>
    <row r="43" spans="2:22" ht="12.75"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T43" s="192"/>
      <c r="U43" s="192"/>
      <c r="V43" s="192"/>
    </row>
    <row r="44" spans="2:22" ht="12.75"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T44" s="192"/>
      <c r="U44" s="192"/>
      <c r="V44" s="192"/>
    </row>
    <row r="45" spans="1:22" s="50" customFormat="1" ht="15">
      <c r="A45" s="703" t="s">
        <v>360</v>
      </c>
      <c r="B45" s="703"/>
      <c r="C45" s="703"/>
      <c r="D45" s="703"/>
      <c r="E45" s="703"/>
      <c r="F45" s="703"/>
      <c r="G45" s="703"/>
      <c r="H45" s="703"/>
      <c r="I45" s="703"/>
      <c r="J45" s="703"/>
      <c r="K45" s="703"/>
      <c r="L45" s="703"/>
      <c r="M45" s="703"/>
      <c r="N45" s="703"/>
      <c r="O45" s="703"/>
      <c r="P45" s="703"/>
      <c r="T45" s="194"/>
      <c r="U45" s="194"/>
      <c r="V45" s="194"/>
    </row>
    <row r="46" spans="1:22" ht="12.75" customHeight="1">
      <c r="A46" s="710" t="s">
        <v>361</v>
      </c>
      <c r="B46" s="694" t="s">
        <v>362</v>
      </c>
      <c r="C46" s="704"/>
      <c r="D46" s="705"/>
      <c r="E46" s="694" t="s">
        <v>363</v>
      </c>
      <c r="F46" s="695"/>
      <c r="G46" s="695"/>
      <c r="H46" s="696"/>
      <c r="I46" s="694" t="s">
        <v>364</v>
      </c>
      <c r="J46" s="730"/>
      <c r="K46" s="730"/>
      <c r="L46" s="730"/>
      <c r="M46" s="730"/>
      <c r="N46" s="725"/>
      <c r="O46" s="694" t="s">
        <v>365</v>
      </c>
      <c r="P46" s="725"/>
      <c r="Q46" s="721" t="s">
        <v>366</v>
      </c>
      <c r="R46" s="722"/>
      <c r="T46" s="192"/>
      <c r="U46" s="192"/>
      <c r="V46" s="192"/>
    </row>
    <row r="47" spans="1:22" ht="27" customHeight="1">
      <c r="A47" s="711"/>
      <c r="B47" s="700"/>
      <c r="C47" s="706"/>
      <c r="D47" s="702"/>
      <c r="E47" s="697"/>
      <c r="F47" s="698"/>
      <c r="G47" s="698"/>
      <c r="H47" s="699"/>
      <c r="I47" s="700"/>
      <c r="J47" s="706"/>
      <c r="K47" s="706"/>
      <c r="L47" s="706"/>
      <c r="M47" s="706"/>
      <c r="N47" s="702"/>
      <c r="O47" s="700"/>
      <c r="P47" s="702"/>
      <c r="Q47" s="723"/>
      <c r="R47" s="724"/>
      <c r="T47" s="192"/>
      <c r="U47" s="192"/>
      <c r="V47" s="192"/>
    </row>
    <row r="48" spans="1:22" ht="12.75" customHeight="1">
      <c r="A48" s="711"/>
      <c r="B48" s="700"/>
      <c r="C48" s="706"/>
      <c r="D48" s="702"/>
      <c r="E48" s="697"/>
      <c r="F48" s="698"/>
      <c r="G48" s="698"/>
      <c r="H48" s="699"/>
      <c r="I48" s="694" t="s">
        <v>367</v>
      </c>
      <c r="J48" s="725"/>
      <c r="K48" s="694" t="s">
        <v>368</v>
      </c>
      <c r="L48" s="704"/>
      <c r="M48" s="704"/>
      <c r="N48" s="705"/>
      <c r="O48" s="207"/>
      <c r="P48" s="208"/>
      <c r="Q48" s="207"/>
      <c r="R48" s="208"/>
      <c r="T48" s="192"/>
      <c r="U48" s="192"/>
      <c r="V48" s="192"/>
    </row>
    <row r="49" spans="1:22" ht="15.75" customHeight="1">
      <c r="A49" s="711"/>
      <c r="B49" s="700"/>
      <c r="C49" s="706"/>
      <c r="D49" s="702"/>
      <c r="E49" s="697"/>
      <c r="F49" s="698"/>
      <c r="G49" s="698"/>
      <c r="H49" s="699"/>
      <c r="I49" s="700"/>
      <c r="J49" s="702"/>
      <c r="K49" s="700"/>
      <c r="L49" s="701"/>
      <c r="M49" s="701"/>
      <c r="N49" s="702"/>
      <c r="O49" s="207"/>
      <c r="P49" s="208"/>
      <c r="Q49" s="207"/>
      <c r="R49" s="208"/>
      <c r="T49" s="192"/>
      <c r="U49" s="192"/>
      <c r="V49" s="192"/>
    </row>
    <row r="50" spans="1:22" ht="12.75" customHeight="1">
      <c r="A50" s="711"/>
      <c r="B50" s="700"/>
      <c r="C50" s="706"/>
      <c r="D50" s="702"/>
      <c r="E50" s="700"/>
      <c r="F50" s="701"/>
      <c r="G50" s="701"/>
      <c r="H50" s="702"/>
      <c r="I50" s="209"/>
      <c r="J50" s="210"/>
      <c r="K50" s="707"/>
      <c r="L50" s="708"/>
      <c r="M50" s="708"/>
      <c r="N50" s="709"/>
      <c r="O50" s="207"/>
      <c r="P50" s="208"/>
      <c r="Q50" s="207"/>
      <c r="R50" s="208"/>
      <c r="T50" s="192"/>
      <c r="U50" s="192"/>
      <c r="V50" s="192"/>
    </row>
    <row r="51" spans="1:22" ht="12.75" customHeight="1">
      <c r="A51" s="711"/>
      <c r="B51" s="700"/>
      <c r="C51" s="706"/>
      <c r="D51" s="702"/>
      <c r="E51" s="717" t="s">
        <v>369</v>
      </c>
      <c r="F51" s="718"/>
      <c r="G51" s="718"/>
      <c r="H51" s="719"/>
      <c r="I51" s="717" t="s">
        <v>369</v>
      </c>
      <c r="J51" s="716"/>
      <c r="K51" s="717" t="s">
        <v>369</v>
      </c>
      <c r="L51" s="716"/>
      <c r="M51" s="713" t="s">
        <v>370</v>
      </c>
      <c r="N51" s="714"/>
      <c r="O51" s="726" t="s">
        <v>369</v>
      </c>
      <c r="P51" s="727"/>
      <c r="Q51" s="726" t="s">
        <v>369</v>
      </c>
      <c r="R51" s="727"/>
      <c r="T51" s="192"/>
      <c r="U51" s="192"/>
      <c r="V51" s="192"/>
    </row>
    <row r="52" spans="1:22" ht="6.75" customHeight="1" thickBot="1">
      <c r="A52" s="712"/>
      <c r="B52" s="707"/>
      <c r="C52" s="708"/>
      <c r="D52" s="709"/>
      <c r="E52" s="720"/>
      <c r="F52" s="718"/>
      <c r="G52" s="718"/>
      <c r="H52" s="719"/>
      <c r="I52" s="715"/>
      <c r="J52" s="716"/>
      <c r="K52" s="715"/>
      <c r="L52" s="716"/>
      <c r="M52" s="715"/>
      <c r="N52" s="716"/>
      <c r="O52" s="728"/>
      <c r="P52" s="727"/>
      <c r="Q52" s="728"/>
      <c r="R52" s="729"/>
      <c r="T52" s="192"/>
      <c r="U52" s="192"/>
      <c r="V52" s="192"/>
    </row>
    <row r="53" spans="1:22" ht="13.5" thickBot="1">
      <c r="A53" s="211">
        <v>9010</v>
      </c>
      <c r="B53" s="688" t="s">
        <v>371</v>
      </c>
      <c r="C53" s="689"/>
      <c r="D53" s="690"/>
      <c r="E53" s="212">
        <v>1</v>
      </c>
      <c r="F53" s="508"/>
      <c r="G53" s="592"/>
      <c r="H53" s="509"/>
      <c r="I53" s="213">
        <v>2</v>
      </c>
      <c r="J53" s="24"/>
      <c r="K53" s="213">
        <v>3</v>
      </c>
      <c r="L53" s="24"/>
      <c r="M53" s="213">
        <v>4</v>
      </c>
      <c r="N53" s="214"/>
      <c r="O53" s="215">
        <v>5</v>
      </c>
      <c r="P53" s="24"/>
      <c r="Q53" s="215">
        <v>6</v>
      </c>
      <c r="R53" s="24"/>
      <c r="T53" s="192"/>
      <c r="U53" s="192"/>
      <c r="V53" s="192"/>
    </row>
    <row r="54" spans="1:22" ht="13.5" thickBot="1">
      <c r="A54" s="211">
        <v>9020</v>
      </c>
      <c r="B54" s="688" t="s">
        <v>372</v>
      </c>
      <c r="C54" s="689"/>
      <c r="D54" s="690"/>
      <c r="E54" s="212">
        <v>1</v>
      </c>
      <c r="F54" s="508"/>
      <c r="G54" s="592"/>
      <c r="H54" s="509"/>
      <c r="I54" s="213">
        <v>2</v>
      </c>
      <c r="J54" s="24"/>
      <c r="K54" s="213">
        <v>3</v>
      </c>
      <c r="L54" s="24"/>
      <c r="M54" s="213">
        <v>4</v>
      </c>
      <c r="N54" s="214"/>
      <c r="O54" s="215">
        <v>5</v>
      </c>
      <c r="P54" s="24"/>
      <c r="Q54" s="215">
        <v>6</v>
      </c>
      <c r="R54" s="24"/>
      <c r="T54" s="192"/>
      <c r="U54" s="192"/>
      <c r="V54" s="192"/>
    </row>
    <row r="55" spans="1:22" ht="13.5" thickBot="1">
      <c r="A55" s="211">
        <v>9030</v>
      </c>
      <c r="B55" s="691" t="s">
        <v>373</v>
      </c>
      <c r="C55" s="692"/>
      <c r="D55" s="693"/>
      <c r="E55" s="212">
        <v>1</v>
      </c>
      <c r="F55" s="508"/>
      <c r="G55" s="592"/>
      <c r="H55" s="509"/>
      <c r="I55" s="213">
        <v>2</v>
      </c>
      <c r="J55" s="24"/>
      <c r="K55" s="213">
        <v>3</v>
      </c>
      <c r="L55" s="24"/>
      <c r="M55" s="213">
        <v>4</v>
      </c>
      <c r="N55" s="214"/>
      <c r="O55" s="215">
        <v>5</v>
      </c>
      <c r="P55" s="24"/>
      <c r="Q55" s="215">
        <v>6</v>
      </c>
      <c r="R55" s="24"/>
      <c r="T55" s="192"/>
      <c r="U55" s="192"/>
      <c r="V55" s="192"/>
    </row>
    <row r="56" spans="1:22" ht="13.5" thickBot="1">
      <c r="A56" s="667">
        <v>9040</v>
      </c>
      <c r="B56" s="216" t="s">
        <v>374</v>
      </c>
      <c r="C56" s="217"/>
      <c r="D56" s="218"/>
      <c r="E56" s="219">
        <v>1</v>
      </c>
      <c r="F56" s="508"/>
      <c r="G56" s="592"/>
      <c r="H56" s="509"/>
      <c r="I56" s="220">
        <v>2</v>
      </c>
      <c r="J56" s="24"/>
      <c r="K56" s="220">
        <v>3</v>
      </c>
      <c r="L56" s="24"/>
      <c r="M56" s="220">
        <v>4</v>
      </c>
      <c r="N56" s="214"/>
      <c r="O56" s="221">
        <v>5</v>
      </c>
      <c r="P56" s="24"/>
      <c r="Q56" s="215">
        <v>6</v>
      </c>
      <c r="R56" s="24"/>
      <c r="T56" s="192"/>
      <c r="U56" s="192"/>
      <c r="V56" s="192"/>
    </row>
    <row r="57" spans="1:22" ht="13.5" thickBot="1">
      <c r="A57" s="668"/>
      <c r="B57" s="669" t="s">
        <v>375</v>
      </c>
      <c r="C57" s="670"/>
      <c r="D57" s="671"/>
      <c r="E57" s="222"/>
      <c r="F57" s="672"/>
      <c r="G57" s="672"/>
      <c r="H57" s="672"/>
      <c r="I57" s="223"/>
      <c r="J57" s="224"/>
      <c r="K57" s="223"/>
      <c r="L57" s="224"/>
      <c r="M57" s="223"/>
      <c r="N57" s="225"/>
      <c r="O57" s="226"/>
      <c r="P57" s="224"/>
      <c r="Q57" s="226"/>
      <c r="R57" s="224"/>
      <c r="T57" s="192"/>
      <c r="U57" s="192"/>
      <c r="V57" s="192"/>
    </row>
    <row r="58" spans="1:22" ht="18" customHeight="1">
      <c r="A58" s="656">
        <v>9041</v>
      </c>
      <c r="B58" s="673" t="s">
        <v>376</v>
      </c>
      <c r="C58" s="674"/>
      <c r="D58" s="675"/>
      <c r="E58" s="227">
        <v>1</v>
      </c>
      <c r="F58" s="682"/>
      <c r="G58" s="683"/>
      <c r="H58" s="684"/>
      <c r="I58" s="228">
        <v>2</v>
      </c>
      <c r="J58" s="652"/>
      <c r="K58" s="228">
        <v>3</v>
      </c>
      <c r="L58" s="652"/>
      <c r="M58" s="228">
        <v>4</v>
      </c>
      <c r="N58" s="658"/>
      <c r="O58" s="229">
        <v>5</v>
      </c>
      <c r="P58" s="652"/>
      <c r="Q58" s="229">
        <v>6</v>
      </c>
      <c r="R58" s="652"/>
      <c r="T58" s="192"/>
      <c r="U58" s="192"/>
      <c r="V58" s="192"/>
    </row>
    <row r="59" spans="1:22" ht="13.5" thickBot="1">
      <c r="A59" s="668"/>
      <c r="B59" s="679" t="s">
        <v>377</v>
      </c>
      <c r="C59" s="680"/>
      <c r="D59" s="681"/>
      <c r="E59" s="231"/>
      <c r="F59" s="685"/>
      <c r="G59" s="686"/>
      <c r="H59" s="687"/>
      <c r="I59" s="232"/>
      <c r="J59" s="653"/>
      <c r="K59" s="232"/>
      <c r="L59" s="653"/>
      <c r="M59" s="232"/>
      <c r="N59" s="659"/>
      <c r="O59" s="233"/>
      <c r="P59" s="653"/>
      <c r="Q59" s="233"/>
      <c r="R59" s="653"/>
      <c r="T59" s="192"/>
      <c r="U59" s="192"/>
      <c r="V59" s="192"/>
    </row>
    <row r="60" spans="1:22" ht="13.5" thickBot="1">
      <c r="A60" s="234">
        <v>9042</v>
      </c>
      <c r="B60" s="676" t="s">
        <v>378</v>
      </c>
      <c r="C60" s="677"/>
      <c r="D60" s="678"/>
      <c r="E60" s="235">
        <v>1</v>
      </c>
      <c r="F60" s="508"/>
      <c r="G60" s="592"/>
      <c r="H60" s="509"/>
      <c r="I60" s="236">
        <v>2</v>
      </c>
      <c r="J60" s="24"/>
      <c r="K60" s="236">
        <v>3</v>
      </c>
      <c r="L60" s="24"/>
      <c r="M60" s="236">
        <v>4</v>
      </c>
      <c r="N60" s="214"/>
      <c r="O60" s="237">
        <v>5</v>
      </c>
      <c r="P60" s="24"/>
      <c r="Q60" s="229">
        <v>6</v>
      </c>
      <c r="R60" s="24"/>
      <c r="T60" s="192"/>
      <c r="U60" s="192"/>
      <c r="V60" s="192"/>
    </row>
    <row r="61" spans="1:22" ht="17.25" customHeight="1" thickBot="1">
      <c r="A61" s="234">
        <v>9043</v>
      </c>
      <c r="B61" s="664" t="s">
        <v>379</v>
      </c>
      <c r="C61" s="665"/>
      <c r="D61" s="666"/>
      <c r="E61" s="235">
        <v>1</v>
      </c>
      <c r="F61" s="508"/>
      <c r="G61" s="592"/>
      <c r="H61" s="509"/>
      <c r="I61" s="236">
        <v>2</v>
      </c>
      <c r="J61" s="24"/>
      <c r="K61" s="238">
        <v>3</v>
      </c>
      <c r="L61" s="24"/>
      <c r="M61" s="235">
        <v>4</v>
      </c>
      <c r="N61" s="214"/>
      <c r="O61" s="237">
        <v>5</v>
      </c>
      <c r="P61" s="24"/>
      <c r="Q61" s="229">
        <v>6</v>
      </c>
      <c r="R61" s="24"/>
      <c r="T61" s="192"/>
      <c r="U61" s="192"/>
      <c r="V61" s="192"/>
    </row>
    <row r="62" spans="1:22" ht="13.5" thickBot="1">
      <c r="A62" s="234">
        <v>9044</v>
      </c>
      <c r="B62" s="643" t="s">
        <v>380</v>
      </c>
      <c r="C62" s="644"/>
      <c r="D62" s="645"/>
      <c r="E62" s="235">
        <v>1</v>
      </c>
      <c r="F62" s="508"/>
      <c r="G62" s="592"/>
      <c r="H62" s="509"/>
      <c r="I62" s="236">
        <v>2</v>
      </c>
      <c r="J62" s="24"/>
      <c r="K62" s="238">
        <v>3</v>
      </c>
      <c r="L62" s="24"/>
      <c r="M62" s="235">
        <v>4</v>
      </c>
      <c r="N62" s="214"/>
      <c r="O62" s="237">
        <v>5</v>
      </c>
      <c r="P62" s="24"/>
      <c r="Q62" s="229">
        <v>6</v>
      </c>
      <c r="R62" s="24"/>
      <c r="T62" s="192"/>
      <c r="U62" s="192"/>
      <c r="V62" s="192"/>
    </row>
    <row r="63" spans="1:22" ht="13.5" thickBot="1">
      <c r="A63" s="234">
        <v>9045</v>
      </c>
      <c r="B63" s="643" t="s">
        <v>381</v>
      </c>
      <c r="C63" s="644"/>
      <c r="D63" s="645"/>
      <c r="E63" s="227">
        <v>1</v>
      </c>
      <c r="F63" s="508"/>
      <c r="G63" s="592"/>
      <c r="H63" s="509"/>
      <c r="I63" s="236">
        <v>2</v>
      </c>
      <c r="J63" s="24"/>
      <c r="K63" s="236">
        <v>3</v>
      </c>
      <c r="L63" s="24"/>
      <c r="M63" s="236">
        <v>4</v>
      </c>
      <c r="N63" s="214"/>
      <c r="O63" s="237">
        <v>5</v>
      </c>
      <c r="P63" s="24"/>
      <c r="Q63" s="229">
        <v>6</v>
      </c>
      <c r="R63" s="24"/>
      <c r="T63" s="192"/>
      <c r="U63" s="192"/>
      <c r="V63" s="192"/>
    </row>
    <row r="64" spans="1:22" ht="12.75">
      <c r="A64" s="656">
        <v>9046</v>
      </c>
      <c r="B64" s="662" t="s">
        <v>382</v>
      </c>
      <c r="C64" s="663"/>
      <c r="D64" s="663"/>
      <c r="E64" s="227">
        <v>1</v>
      </c>
      <c r="F64" s="646"/>
      <c r="G64" s="647"/>
      <c r="H64" s="648"/>
      <c r="I64" s="228">
        <v>2</v>
      </c>
      <c r="J64" s="652"/>
      <c r="K64" s="228">
        <v>3</v>
      </c>
      <c r="L64" s="652"/>
      <c r="M64" s="228">
        <v>4</v>
      </c>
      <c r="N64" s="658"/>
      <c r="O64" s="229">
        <v>5</v>
      </c>
      <c r="P64" s="652"/>
      <c r="Q64" s="229">
        <v>6</v>
      </c>
      <c r="R64" s="652"/>
      <c r="T64" s="192"/>
      <c r="U64" s="192"/>
      <c r="V64" s="192"/>
    </row>
    <row r="65" spans="1:22" ht="13.5" thickBot="1">
      <c r="A65" s="657"/>
      <c r="B65" s="660" t="s">
        <v>383</v>
      </c>
      <c r="C65" s="661"/>
      <c r="D65" s="661"/>
      <c r="E65" s="239"/>
      <c r="F65" s="649"/>
      <c r="G65" s="650"/>
      <c r="H65" s="651"/>
      <c r="I65" s="230"/>
      <c r="J65" s="653"/>
      <c r="K65" s="230"/>
      <c r="L65" s="653"/>
      <c r="M65" s="230"/>
      <c r="N65" s="659"/>
      <c r="O65" s="230"/>
      <c r="P65" s="653"/>
      <c r="Q65" s="230"/>
      <c r="R65" s="653"/>
      <c r="T65" s="192"/>
      <c r="U65" s="192"/>
      <c r="V65" s="192"/>
    </row>
    <row r="66" spans="20:22" ht="3" customHeight="1">
      <c r="T66" s="192"/>
      <c r="U66" s="192"/>
      <c r="V66" s="192"/>
    </row>
    <row r="67" spans="1:22" ht="12.75">
      <c r="A67" s="240" t="s">
        <v>391</v>
      </c>
      <c r="T67" s="192"/>
      <c r="U67" s="192"/>
      <c r="V67" s="192"/>
    </row>
    <row r="68" spans="1:22" s="241" customFormat="1" ht="11.25">
      <c r="A68" s="241" t="s">
        <v>384</v>
      </c>
      <c r="T68" s="242"/>
      <c r="U68" s="242"/>
      <c r="V68" s="242"/>
    </row>
    <row r="69" spans="1:22" s="243" customFormat="1" ht="12.75">
      <c r="A69" s="241" t="s">
        <v>385</v>
      </c>
      <c r="T69" s="244"/>
      <c r="U69" s="244"/>
      <c r="V69" s="244"/>
    </row>
    <row r="70" spans="20:22" ht="12.75">
      <c r="T70" s="192"/>
      <c r="U70" s="192"/>
      <c r="V70" s="192"/>
    </row>
    <row r="71" spans="1:22" ht="12.75">
      <c r="A71" s="654" t="s">
        <v>386</v>
      </c>
      <c r="B71" s="655"/>
      <c r="C71" s="655"/>
      <c r="D71" s="655"/>
      <c r="E71" s="655"/>
      <c r="F71" s="655"/>
      <c r="G71" s="655"/>
      <c r="H71" s="655"/>
      <c r="I71" s="655"/>
      <c r="J71" s="655"/>
      <c r="K71" s="655"/>
      <c r="L71" s="655"/>
      <c r="M71" s="655"/>
      <c r="N71" s="655"/>
      <c r="O71" s="655"/>
      <c r="P71" s="655"/>
      <c r="T71" s="192"/>
      <c r="U71" s="192"/>
      <c r="V71" s="192"/>
    </row>
    <row r="72" spans="1:22" ht="12.75">
      <c r="A72" s="195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T72" s="192"/>
      <c r="U72" s="192"/>
      <c r="V72" s="192"/>
    </row>
    <row r="73" spans="1:22" ht="12.75">
      <c r="A73" s="639" t="s">
        <v>186</v>
      </c>
      <c r="B73" s="640"/>
      <c r="C73" s="640"/>
      <c r="D73" s="640"/>
      <c r="E73" s="640"/>
      <c r="F73" s="640"/>
      <c r="G73" s="640"/>
      <c r="H73" s="640"/>
      <c r="I73" s="640"/>
      <c r="J73" s="640"/>
      <c r="K73" s="640"/>
      <c r="L73" s="640"/>
      <c r="M73" s="640"/>
      <c r="N73" s="640"/>
      <c r="O73" s="640"/>
      <c r="P73" s="640"/>
      <c r="Q73" s="628"/>
      <c r="R73" s="628"/>
      <c r="T73" s="192"/>
      <c r="U73" s="192"/>
      <c r="V73" s="192"/>
    </row>
    <row r="74" spans="1:22" ht="12.75">
      <c r="A74" s="640"/>
      <c r="B74" s="640"/>
      <c r="C74" s="640"/>
      <c r="D74" s="640"/>
      <c r="E74" s="640"/>
      <c r="F74" s="640"/>
      <c r="G74" s="640"/>
      <c r="H74" s="640"/>
      <c r="I74" s="640"/>
      <c r="J74" s="640"/>
      <c r="K74" s="640"/>
      <c r="L74" s="640"/>
      <c r="M74" s="640"/>
      <c r="N74" s="640"/>
      <c r="O74" s="640"/>
      <c r="P74" s="640"/>
      <c r="Q74" s="628"/>
      <c r="R74" s="628"/>
      <c r="T74" s="192"/>
      <c r="U74" s="192"/>
      <c r="V74" s="192"/>
    </row>
    <row r="75" spans="1:22" ht="12.75">
      <c r="A75" s="640"/>
      <c r="B75" s="640"/>
      <c r="C75" s="640"/>
      <c r="D75" s="640"/>
      <c r="E75" s="640"/>
      <c r="F75" s="640"/>
      <c r="G75" s="640"/>
      <c r="H75" s="640"/>
      <c r="I75" s="640"/>
      <c r="J75" s="640"/>
      <c r="K75" s="640"/>
      <c r="L75" s="640"/>
      <c r="M75" s="640"/>
      <c r="N75" s="640"/>
      <c r="O75" s="640"/>
      <c r="P75" s="640"/>
      <c r="Q75" s="628"/>
      <c r="R75" s="628"/>
      <c r="T75" s="192"/>
      <c r="U75" s="192"/>
      <c r="V75" s="192"/>
    </row>
    <row r="76" spans="1:22" ht="12.75">
      <c r="A76" s="640"/>
      <c r="B76" s="640"/>
      <c r="C76" s="640"/>
      <c r="D76" s="640"/>
      <c r="E76" s="640"/>
      <c r="F76" s="640"/>
      <c r="G76" s="640"/>
      <c r="H76" s="640"/>
      <c r="I76" s="640"/>
      <c r="J76" s="640"/>
      <c r="K76" s="640"/>
      <c r="L76" s="640"/>
      <c r="M76" s="640"/>
      <c r="N76" s="640"/>
      <c r="O76" s="640"/>
      <c r="P76" s="640"/>
      <c r="Q76" s="628"/>
      <c r="R76" s="628"/>
      <c r="T76" s="192"/>
      <c r="U76" s="192"/>
      <c r="V76" s="192"/>
    </row>
    <row r="77" spans="1:22" ht="12.75">
      <c r="A77" s="630" t="s">
        <v>187</v>
      </c>
      <c r="B77" s="630"/>
      <c r="C77" s="630"/>
      <c r="D77" s="630"/>
      <c r="E77" s="630"/>
      <c r="F77" s="630"/>
      <c r="G77" s="630"/>
      <c r="H77" s="630"/>
      <c r="I77" s="630"/>
      <c r="J77" s="630"/>
      <c r="K77" s="630"/>
      <c r="L77" s="630"/>
      <c r="M77" s="630"/>
      <c r="N77" s="630"/>
      <c r="O77" s="630"/>
      <c r="P77" s="630"/>
      <c r="Q77" s="628"/>
      <c r="R77" s="628"/>
      <c r="T77" s="192"/>
      <c r="U77" s="192"/>
      <c r="V77" s="192"/>
    </row>
    <row r="78" spans="1:22" ht="12.75">
      <c r="A78" s="630"/>
      <c r="B78" s="630"/>
      <c r="C78" s="630"/>
      <c r="D78" s="630"/>
      <c r="E78" s="630"/>
      <c r="F78" s="630"/>
      <c r="G78" s="630"/>
      <c r="H78" s="630"/>
      <c r="I78" s="630"/>
      <c r="J78" s="630"/>
      <c r="K78" s="630"/>
      <c r="L78" s="630"/>
      <c r="M78" s="630"/>
      <c r="N78" s="630"/>
      <c r="O78" s="630"/>
      <c r="P78" s="630"/>
      <c r="Q78" s="628"/>
      <c r="R78" s="628"/>
      <c r="T78" s="192"/>
      <c r="U78" s="192"/>
      <c r="V78" s="192"/>
    </row>
    <row r="79" spans="1:22" ht="12.75">
      <c r="A79" s="630"/>
      <c r="B79" s="630"/>
      <c r="C79" s="630"/>
      <c r="D79" s="630"/>
      <c r="E79" s="630"/>
      <c r="F79" s="630"/>
      <c r="G79" s="630"/>
      <c r="H79" s="630"/>
      <c r="I79" s="630"/>
      <c r="J79" s="630"/>
      <c r="K79" s="630"/>
      <c r="L79" s="630"/>
      <c r="M79" s="630"/>
      <c r="N79" s="630"/>
      <c r="O79" s="630"/>
      <c r="P79" s="630"/>
      <c r="Q79" s="628"/>
      <c r="R79" s="628"/>
      <c r="T79" s="192"/>
      <c r="U79" s="192"/>
      <c r="V79" s="192"/>
    </row>
    <row r="80" spans="1:22" ht="12.75">
      <c r="A80" s="630"/>
      <c r="B80" s="630"/>
      <c r="C80" s="630"/>
      <c r="D80" s="630"/>
      <c r="E80" s="630"/>
      <c r="F80" s="630"/>
      <c r="G80" s="630"/>
      <c r="H80" s="630"/>
      <c r="I80" s="630"/>
      <c r="J80" s="630"/>
      <c r="K80" s="630"/>
      <c r="L80" s="630"/>
      <c r="M80" s="630"/>
      <c r="N80" s="630"/>
      <c r="O80" s="630"/>
      <c r="P80" s="630"/>
      <c r="Q80" s="628"/>
      <c r="R80" s="628"/>
      <c r="T80" s="192"/>
      <c r="U80" s="192"/>
      <c r="V80" s="192"/>
    </row>
    <row r="81" spans="1:22" ht="12.75">
      <c r="A81" s="630"/>
      <c r="B81" s="630"/>
      <c r="C81" s="630"/>
      <c r="D81" s="630"/>
      <c r="E81" s="630"/>
      <c r="F81" s="630"/>
      <c r="G81" s="630"/>
      <c r="H81" s="630"/>
      <c r="I81" s="630"/>
      <c r="J81" s="630"/>
      <c r="K81" s="630"/>
      <c r="L81" s="630"/>
      <c r="M81" s="630"/>
      <c r="N81" s="630"/>
      <c r="O81" s="630"/>
      <c r="P81" s="630"/>
      <c r="Q81" s="628"/>
      <c r="R81" s="628"/>
      <c r="T81" s="192"/>
      <c r="U81" s="192"/>
      <c r="V81" s="192"/>
    </row>
    <row r="82" spans="1:22" ht="12.75">
      <c r="A82" s="245"/>
      <c r="B82" s="245"/>
      <c r="C82" s="245"/>
      <c r="D82" s="245"/>
      <c r="E82" s="245"/>
      <c r="F82" s="245"/>
      <c r="G82" s="245"/>
      <c r="H82" s="245"/>
      <c r="I82" s="245"/>
      <c r="J82" s="245"/>
      <c r="K82" s="245"/>
      <c r="L82" s="245"/>
      <c r="M82" s="245"/>
      <c r="N82" s="245"/>
      <c r="O82" s="245"/>
      <c r="P82" s="245"/>
      <c r="T82" s="192"/>
      <c r="U82" s="192"/>
      <c r="V82" s="192"/>
    </row>
    <row r="83" spans="1:22" ht="12.75" customHeight="1">
      <c r="A83" s="637" t="s">
        <v>392</v>
      </c>
      <c r="B83" s="638"/>
      <c r="C83" s="638"/>
      <c r="D83" s="638"/>
      <c r="E83" s="638"/>
      <c r="F83" s="638"/>
      <c r="G83" s="638"/>
      <c r="H83" s="638"/>
      <c r="I83" s="638"/>
      <c r="J83" s="638"/>
      <c r="K83" s="638"/>
      <c r="L83" s="638"/>
      <c r="M83" s="638"/>
      <c r="N83" s="638"/>
      <c r="O83" s="638"/>
      <c r="P83" s="638"/>
      <c r="T83" s="192"/>
      <c r="U83" s="192"/>
      <c r="V83" s="192"/>
    </row>
    <row r="84" spans="1:22" ht="12.75">
      <c r="A84" s="641" t="s">
        <v>387</v>
      </c>
      <c r="B84" s="642"/>
      <c r="C84" s="642"/>
      <c r="D84" s="642"/>
      <c r="E84" s="642"/>
      <c r="F84" s="642"/>
      <c r="G84" s="642"/>
      <c r="H84" s="642"/>
      <c r="I84" s="642"/>
      <c r="J84" s="642"/>
      <c r="K84" s="642"/>
      <c r="L84" s="642"/>
      <c r="M84" s="642"/>
      <c r="N84" s="642"/>
      <c r="O84" s="642"/>
      <c r="P84" s="642"/>
      <c r="Q84" s="628"/>
      <c r="R84" s="628"/>
      <c r="T84" s="192"/>
      <c r="U84" s="192"/>
      <c r="V84" s="192"/>
    </row>
    <row r="85" spans="1:22" ht="12.75">
      <c r="A85" s="246"/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T85" s="192"/>
      <c r="U85" s="192"/>
      <c r="V85" s="192"/>
    </row>
    <row r="86" spans="1:22" ht="12.75">
      <c r="A86" s="247" t="s">
        <v>388</v>
      </c>
      <c r="B86" s="629" t="s">
        <v>393</v>
      </c>
      <c r="C86" s="627"/>
      <c r="D86" s="627"/>
      <c r="E86" s="627"/>
      <c r="F86" s="627"/>
      <c r="G86" s="627"/>
      <c r="H86" s="627"/>
      <c r="I86" s="627"/>
      <c r="J86" s="627"/>
      <c r="K86" s="627"/>
      <c r="L86" s="627"/>
      <c r="M86" s="627"/>
      <c r="N86" s="627"/>
      <c r="O86" s="627"/>
      <c r="P86" s="627"/>
      <c r="Q86" s="628"/>
      <c r="R86" s="628"/>
      <c r="T86" s="192"/>
      <c r="U86" s="192"/>
      <c r="V86" s="192"/>
    </row>
    <row r="87" spans="1:22" ht="12.75">
      <c r="A87" s="43"/>
      <c r="B87" s="627"/>
      <c r="C87" s="627"/>
      <c r="D87" s="627"/>
      <c r="E87" s="627"/>
      <c r="F87" s="627"/>
      <c r="G87" s="627"/>
      <c r="H87" s="627"/>
      <c r="I87" s="627"/>
      <c r="J87" s="627"/>
      <c r="K87" s="627"/>
      <c r="L87" s="627"/>
      <c r="M87" s="627"/>
      <c r="N87" s="627"/>
      <c r="O87" s="627"/>
      <c r="P87" s="627"/>
      <c r="Q87" s="628"/>
      <c r="R87" s="628"/>
      <c r="T87" s="192"/>
      <c r="U87" s="192"/>
      <c r="V87" s="192"/>
    </row>
    <row r="88" spans="1:22" ht="12.75">
      <c r="A88" s="247" t="s">
        <v>388</v>
      </c>
      <c r="B88" s="629" t="s">
        <v>188</v>
      </c>
      <c r="C88" s="627"/>
      <c r="D88" s="627"/>
      <c r="E88" s="627"/>
      <c r="F88" s="627"/>
      <c r="G88" s="627"/>
      <c r="H88" s="627"/>
      <c r="I88" s="627"/>
      <c r="J88" s="627"/>
      <c r="K88" s="627"/>
      <c r="L88" s="627"/>
      <c r="M88" s="627"/>
      <c r="N88" s="627"/>
      <c r="O88" s="627"/>
      <c r="P88" s="627"/>
      <c r="Q88" s="628"/>
      <c r="R88" s="628"/>
      <c r="T88" s="192"/>
      <c r="U88" s="192"/>
      <c r="V88" s="192"/>
    </row>
    <row r="89" spans="1:22" ht="12.75">
      <c r="A89" s="43"/>
      <c r="B89" s="627"/>
      <c r="C89" s="627"/>
      <c r="D89" s="627"/>
      <c r="E89" s="627"/>
      <c r="F89" s="627"/>
      <c r="G89" s="627"/>
      <c r="H89" s="627"/>
      <c r="I89" s="627"/>
      <c r="J89" s="627"/>
      <c r="K89" s="627"/>
      <c r="L89" s="627"/>
      <c r="M89" s="627"/>
      <c r="N89" s="627"/>
      <c r="O89" s="627"/>
      <c r="P89" s="627"/>
      <c r="Q89" s="628"/>
      <c r="R89" s="628"/>
      <c r="T89" s="192"/>
      <c r="U89" s="192"/>
      <c r="V89" s="192"/>
    </row>
    <row r="90" spans="1:22" ht="12.75">
      <c r="A90" s="43"/>
      <c r="B90" s="627"/>
      <c r="C90" s="627"/>
      <c r="D90" s="627"/>
      <c r="E90" s="627"/>
      <c r="F90" s="627"/>
      <c r="G90" s="627"/>
      <c r="H90" s="627"/>
      <c r="I90" s="627"/>
      <c r="J90" s="627"/>
      <c r="K90" s="627"/>
      <c r="L90" s="627"/>
      <c r="M90" s="627"/>
      <c r="N90" s="627"/>
      <c r="O90" s="627"/>
      <c r="P90" s="627"/>
      <c r="Q90" s="628"/>
      <c r="R90" s="628"/>
      <c r="T90" s="192"/>
      <c r="U90" s="192"/>
      <c r="V90" s="192"/>
    </row>
    <row r="91" spans="1:22" ht="12.75">
      <c r="A91" s="247" t="s">
        <v>388</v>
      </c>
      <c r="B91" s="629" t="s">
        <v>394</v>
      </c>
      <c r="C91" s="627"/>
      <c r="D91" s="627"/>
      <c r="E91" s="627"/>
      <c r="F91" s="627"/>
      <c r="G91" s="627"/>
      <c r="H91" s="627"/>
      <c r="I91" s="627"/>
      <c r="J91" s="627"/>
      <c r="K91" s="627"/>
      <c r="L91" s="627"/>
      <c r="M91" s="627"/>
      <c r="N91" s="627"/>
      <c r="O91" s="627"/>
      <c r="P91" s="627"/>
      <c r="Q91" s="628"/>
      <c r="R91" s="628"/>
      <c r="T91" s="192"/>
      <c r="U91" s="192"/>
      <c r="V91" s="192"/>
    </row>
    <row r="92" spans="1:22" ht="12.75">
      <c r="A92" s="43"/>
      <c r="B92" s="627"/>
      <c r="C92" s="627"/>
      <c r="D92" s="627"/>
      <c r="E92" s="627"/>
      <c r="F92" s="627"/>
      <c r="G92" s="627"/>
      <c r="H92" s="627"/>
      <c r="I92" s="627"/>
      <c r="J92" s="627"/>
      <c r="K92" s="627"/>
      <c r="L92" s="627"/>
      <c r="M92" s="627"/>
      <c r="N92" s="627"/>
      <c r="O92" s="627"/>
      <c r="P92" s="627"/>
      <c r="Q92" s="628"/>
      <c r="R92" s="628"/>
      <c r="T92" s="192"/>
      <c r="U92" s="192"/>
      <c r="V92" s="192"/>
    </row>
    <row r="93" spans="1:22" ht="12.75">
      <c r="A93" s="43"/>
      <c r="B93" s="249"/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T93" s="192"/>
      <c r="U93" s="192"/>
      <c r="V93" s="192"/>
    </row>
    <row r="94" spans="1:22" ht="12.75">
      <c r="A94" s="247" t="s">
        <v>388</v>
      </c>
      <c r="B94" s="629" t="s">
        <v>395</v>
      </c>
      <c r="C94" s="627"/>
      <c r="D94" s="627"/>
      <c r="E94" s="627"/>
      <c r="F94" s="627"/>
      <c r="G94" s="627"/>
      <c r="H94" s="627"/>
      <c r="I94" s="627"/>
      <c r="J94" s="627"/>
      <c r="K94" s="627"/>
      <c r="L94" s="627"/>
      <c r="M94" s="627"/>
      <c r="N94" s="627"/>
      <c r="O94" s="627"/>
      <c r="P94" s="627"/>
      <c r="T94" s="192"/>
      <c r="U94" s="192"/>
      <c r="V94" s="192"/>
    </row>
    <row r="95" spans="1:22" ht="12.75">
      <c r="A95" s="247"/>
      <c r="B95" s="248"/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T95" s="192"/>
      <c r="U95" s="192"/>
      <c r="V95" s="192"/>
    </row>
    <row r="96" spans="1:22" ht="12.75">
      <c r="A96" s="250" t="s">
        <v>359</v>
      </c>
      <c r="B96" s="629" t="s">
        <v>189</v>
      </c>
      <c r="C96" s="627"/>
      <c r="D96" s="627"/>
      <c r="E96" s="627"/>
      <c r="F96" s="627"/>
      <c r="G96" s="627"/>
      <c r="H96" s="627"/>
      <c r="I96" s="627"/>
      <c r="J96" s="627"/>
      <c r="K96" s="627"/>
      <c r="L96" s="627"/>
      <c r="M96" s="627"/>
      <c r="N96" s="627"/>
      <c r="O96" s="627"/>
      <c r="P96" s="627"/>
      <c r="Q96" s="628"/>
      <c r="R96" s="628"/>
      <c r="T96" s="192"/>
      <c r="U96" s="192"/>
      <c r="V96" s="192"/>
    </row>
    <row r="97" spans="1:22" ht="12.75">
      <c r="A97" s="43"/>
      <c r="B97" s="627"/>
      <c r="C97" s="627"/>
      <c r="D97" s="627"/>
      <c r="E97" s="627"/>
      <c r="F97" s="627"/>
      <c r="G97" s="627"/>
      <c r="H97" s="627"/>
      <c r="I97" s="627"/>
      <c r="J97" s="627"/>
      <c r="K97" s="627"/>
      <c r="L97" s="627"/>
      <c r="M97" s="627"/>
      <c r="N97" s="627"/>
      <c r="O97" s="627"/>
      <c r="P97" s="627"/>
      <c r="Q97" s="628"/>
      <c r="R97" s="628"/>
      <c r="T97" s="192"/>
      <c r="U97" s="192"/>
      <c r="V97" s="192"/>
    </row>
    <row r="98" spans="1:22" ht="12.75">
      <c r="A98" s="43"/>
      <c r="B98" s="627"/>
      <c r="C98" s="627"/>
      <c r="D98" s="627"/>
      <c r="E98" s="627"/>
      <c r="F98" s="627"/>
      <c r="G98" s="627"/>
      <c r="H98" s="627"/>
      <c r="I98" s="627"/>
      <c r="J98" s="627"/>
      <c r="K98" s="627"/>
      <c r="L98" s="627"/>
      <c r="M98" s="627"/>
      <c r="N98" s="627"/>
      <c r="O98" s="627"/>
      <c r="P98" s="627"/>
      <c r="Q98" s="628"/>
      <c r="R98" s="628"/>
      <c r="T98" s="192"/>
      <c r="U98" s="192"/>
      <c r="V98" s="192"/>
    </row>
    <row r="99" spans="1:22" ht="12.75">
      <c r="A99" s="43"/>
      <c r="B99" s="627"/>
      <c r="C99" s="627"/>
      <c r="D99" s="627"/>
      <c r="E99" s="627"/>
      <c r="F99" s="627"/>
      <c r="G99" s="627"/>
      <c r="H99" s="627"/>
      <c r="I99" s="627"/>
      <c r="J99" s="627"/>
      <c r="K99" s="627"/>
      <c r="L99" s="627"/>
      <c r="M99" s="627"/>
      <c r="N99" s="627"/>
      <c r="O99" s="627"/>
      <c r="P99" s="627"/>
      <c r="Q99" s="628"/>
      <c r="R99" s="628"/>
      <c r="T99" s="192"/>
      <c r="U99" s="192"/>
      <c r="V99" s="192"/>
    </row>
    <row r="100" spans="1:22" ht="12.75">
      <c r="A100" s="43"/>
      <c r="B100" s="627"/>
      <c r="C100" s="627"/>
      <c r="D100" s="627"/>
      <c r="E100" s="627"/>
      <c r="F100" s="627"/>
      <c r="G100" s="627"/>
      <c r="H100" s="627"/>
      <c r="I100" s="627"/>
      <c r="J100" s="627"/>
      <c r="K100" s="627"/>
      <c r="L100" s="627"/>
      <c r="M100" s="627"/>
      <c r="N100" s="627"/>
      <c r="O100" s="627"/>
      <c r="P100" s="627"/>
      <c r="Q100" s="628"/>
      <c r="R100" s="628"/>
      <c r="T100" s="192"/>
      <c r="U100" s="192"/>
      <c r="V100" s="192"/>
    </row>
    <row r="101" spans="1:22" ht="12.75">
      <c r="A101" s="250" t="s">
        <v>359</v>
      </c>
      <c r="B101" s="629" t="s">
        <v>190</v>
      </c>
      <c r="C101" s="627"/>
      <c r="D101" s="627"/>
      <c r="E101" s="627"/>
      <c r="F101" s="627"/>
      <c r="G101" s="627"/>
      <c r="H101" s="627"/>
      <c r="I101" s="627"/>
      <c r="J101" s="627"/>
      <c r="K101" s="627"/>
      <c r="L101" s="627"/>
      <c r="M101" s="627"/>
      <c r="N101" s="627"/>
      <c r="O101" s="627"/>
      <c r="P101" s="627"/>
      <c r="Q101" s="628"/>
      <c r="R101" s="628"/>
      <c r="T101" s="192"/>
      <c r="U101" s="192"/>
      <c r="V101" s="192"/>
    </row>
    <row r="102" spans="1:22" ht="12.75">
      <c r="A102" s="43"/>
      <c r="B102" s="627"/>
      <c r="C102" s="627"/>
      <c r="D102" s="627"/>
      <c r="E102" s="627"/>
      <c r="F102" s="627"/>
      <c r="G102" s="627"/>
      <c r="H102" s="627"/>
      <c r="I102" s="627"/>
      <c r="J102" s="627"/>
      <c r="K102" s="627"/>
      <c r="L102" s="627"/>
      <c r="M102" s="627"/>
      <c r="N102" s="627"/>
      <c r="O102" s="627"/>
      <c r="P102" s="627"/>
      <c r="Q102" s="628"/>
      <c r="R102" s="628"/>
      <c r="T102" s="192"/>
      <c r="U102" s="192"/>
      <c r="V102" s="192"/>
    </row>
    <row r="103" spans="1:22" ht="12.75">
      <c r="A103" s="43"/>
      <c r="B103" s="627"/>
      <c r="C103" s="627"/>
      <c r="D103" s="627"/>
      <c r="E103" s="627"/>
      <c r="F103" s="627"/>
      <c r="G103" s="627"/>
      <c r="H103" s="627"/>
      <c r="I103" s="627"/>
      <c r="J103" s="627"/>
      <c r="K103" s="627"/>
      <c r="L103" s="627"/>
      <c r="M103" s="627"/>
      <c r="N103" s="627"/>
      <c r="O103" s="627"/>
      <c r="P103" s="627"/>
      <c r="Q103" s="628"/>
      <c r="R103" s="628"/>
      <c r="T103" s="192"/>
      <c r="U103" s="192"/>
      <c r="V103" s="192"/>
    </row>
    <row r="104" spans="1:22" ht="12.75">
      <c r="A104" s="250" t="s">
        <v>359</v>
      </c>
      <c r="B104" s="629" t="s">
        <v>191</v>
      </c>
      <c r="C104" s="627"/>
      <c r="D104" s="627"/>
      <c r="E104" s="627"/>
      <c r="F104" s="627"/>
      <c r="G104" s="627"/>
      <c r="H104" s="627"/>
      <c r="I104" s="627"/>
      <c r="J104" s="627"/>
      <c r="K104" s="627"/>
      <c r="L104" s="627"/>
      <c r="M104" s="627"/>
      <c r="N104" s="627"/>
      <c r="O104" s="627"/>
      <c r="P104" s="627"/>
      <c r="Q104" s="628"/>
      <c r="R104" s="628"/>
      <c r="T104" s="192"/>
      <c r="U104" s="192"/>
      <c r="V104" s="192"/>
    </row>
    <row r="105" spans="1:22" ht="12.75">
      <c r="A105" s="43"/>
      <c r="B105" s="627"/>
      <c r="C105" s="627"/>
      <c r="D105" s="627"/>
      <c r="E105" s="627"/>
      <c r="F105" s="627"/>
      <c r="G105" s="627"/>
      <c r="H105" s="627"/>
      <c r="I105" s="627"/>
      <c r="J105" s="627"/>
      <c r="K105" s="627"/>
      <c r="L105" s="627"/>
      <c r="M105" s="627"/>
      <c r="N105" s="627"/>
      <c r="O105" s="627"/>
      <c r="P105" s="627"/>
      <c r="Q105" s="628"/>
      <c r="R105" s="628"/>
      <c r="T105" s="192"/>
      <c r="U105" s="192"/>
      <c r="V105" s="192"/>
    </row>
    <row r="106" spans="1:22" ht="12.75">
      <c r="A106" s="43"/>
      <c r="B106" s="627"/>
      <c r="C106" s="627"/>
      <c r="D106" s="627"/>
      <c r="E106" s="627"/>
      <c r="F106" s="627"/>
      <c r="G106" s="627"/>
      <c r="H106" s="627"/>
      <c r="I106" s="627"/>
      <c r="J106" s="627"/>
      <c r="K106" s="627"/>
      <c r="L106" s="627"/>
      <c r="M106" s="627"/>
      <c r="N106" s="627"/>
      <c r="O106" s="627"/>
      <c r="P106" s="627"/>
      <c r="Q106" s="628"/>
      <c r="R106" s="628"/>
      <c r="T106" s="192"/>
      <c r="U106" s="192"/>
      <c r="V106" s="192"/>
    </row>
    <row r="107" spans="1:22" ht="12.75">
      <c r="A107" s="250" t="s">
        <v>359</v>
      </c>
      <c r="B107" s="635" t="s">
        <v>396</v>
      </c>
      <c r="C107" s="636"/>
      <c r="D107" s="636"/>
      <c r="E107" s="636"/>
      <c r="F107" s="636"/>
      <c r="G107" s="636"/>
      <c r="H107" s="636"/>
      <c r="I107" s="636"/>
      <c r="J107" s="636"/>
      <c r="K107" s="636"/>
      <c r="L107" s="636"/>
      <c r="M107" s="636"/>
      <c r="N107" s="636"/>
      <c r="O107" s="636"/>
      <c r="P107" s="636"/>
      <c r="T107" s="192"/>
      <c r="U107" s="192"/>
      <c r="V107" s="192"/>
    </row>
    <row r="108" spans="1:22" ht="12.75">
      <c r="A108" s="250" t="s">
        <v>359</v>
      </c>
      <c r="B108" s="629" t="s">
        <v>192</v>
      </c>
      <c r="C108" s="627"/>
      <c r="D108" s="627"/>
      <c r="E108" s="627"/>
      <c r="F108" s="627"/>
      <c r="G108" s="627"/>
      <c r="H108" s="627"/>
      <c r="I108" s="627"/>
      <c r="J108" s="627"/>
      <c r="K108" s="627"/>
      <c r="L108" s="627"/>
      <c r="M108" s="627"/>
      <c r="N108" s="627"/>
      <c r="O108" s="627"/>
      <c r="P108" s="627"/>
      <c r="Q108" s="628"/>
      <c r="R108" s="628"/>
      <c r="T108" s="192"/>
      <c r="U108" s="192"/>
      <c r="V108" s="192"/>
    </row>
    <row r="109" spans="1:22" ht="12.75">
      <c r="A109" s="43"/>
      <c r="B109" s="627"/>
      <c r="C109" s="627"/>
      <c r="D109" s="627"/>
      <c r="E109" s="627"/>
      <c r="F109" s="627"/>
      <c r="G109" s="627"/>
      <c r="H109" s="627"/>
      <c r="I109" s="627"/>
      <c r="J109" s="627"/>
      <c r="K109" s="627"/>
      <c r="L109" s="627"/>
      <c r="M109" s="627"/>
      <c r="N109" s="627"/>
      <c r="O109" s="627"/>
      <c r="P109" s="627"/>
      <c r="Q109" s="628"/>
      <c r="R109" s="628"/>
      <c r="T109" s="192"/>
      <c r="U109" s="192"/>
      <c r="V109" s="192"/>
    </row>
    <row r="110" spans="1:22" ht="12.75">
      <c r="A110" s="43"/>
      <c r="B110" s="627"/>
      <c r="C110" s="627"/>
      <c r="D110" s="627"/>
      <c r="E110" s="627"/>
      <c r="F110" s="627"/>
      <c r="G110" s="627"/>
      <c r="H110" s="627"/>
      <c r="I110" s="627"/>
      <c r="J110" s="627"/>
      <c r="K110" s="627"/>
      <c r="L110" s="627"/>
      <c r="M110" s="627"/>
      <c r="N110" s="627"/>
      <c r="O110" s="627"/>
      <c r="P110" s="627"/>
      <c r="Q110" s="628"/>
      <c r="R110" s="628"/>
      <c r="T110" s="192"/>
      <c r="U110" s="192"/>
      <c r="V110" s="192"/>
    </row>
    <row r="111" spans="1:22" ht="12.75">
      <c r="A111" s="250" t="s">
        <v>359</v>
      </c>
      <c r="B111" s="629" t="s">
        <v>193</v>
      </c>
      <c r="C111" s="627"/>
      <c r="D111" s="627"/>
      <c r="E111" s="627"/>
      <c r="F111" s="627"/>
      <c r="G111" s="627"/>
      <c r="H111" s="627"/>
      <c r="I111" s="627"/>
      <c r="J111" s="627"/>
      <c r="K111" s="627"/>
      <c r="L111" s="627"/>
      <c r="M111" s="627"/>
      <c r="N111" s="627"/>
      <c r="O111" s="627"/>
      <c r="P111" s="627"/>
      <c r="Q111" s="628"/>
      <c r="R111" s="628"/>
      <c r="T111" s="192"/>
      <c r="U111" s="192"/>
      <c r="V111" s="192"/>
    </row>
    <row r="112" spans="1:22" ht="12.75">
      <c r="A112" s="43"/>
      <c r="B112" s="627"/>
      <c r="C112" s="627"/>
      <c r="D112" s="627"/>
      <c r="E112" s="627"/>
      <c r="F112" s="627"/>
      <c r="G112" s="627"/>
      <c r="H112" s="627"/>
      <c r="I112" s="627"/>
      <c r="J112" s="627"/>
      <c r="K112" s="627"/>
      <c r="L112" s="627"/>
      <c r="M112" s="627"/>
      <c r="N112" s="627"/>
      <c r="O112" s="627"/>
      <c r="P112" s="627"/>
      <c r="Q112" s="628"/>
      <c r="R112" s="628"/>
      <c r="T112" s="192"/>
      <c r="U112" s="192"/>
      <c r="V112" s="192"/>
    </row>
    <row r="113" spans="1:22" ht="12.75">
      <c r="A113" s="43"/>
      <c r="B113" s="627"/>
      <c r="C113" s="627"/>
      <c r="D113" s="627"/>
      <c r="E113" s="627"/>
      <c r="F113" s="627"/>
      <c r="G113" s="627"/>
      <c r="H113" s="627"/>
      <c r="I113" s="627"/>
      <c r="J113" s="627"/>
      <c r="K113" s="627"/>
      <c r="L113" s="627"/>
      <c r="M113" s="627"/>
      <c r="N113" s="627"/>
      <c r="O113" s="627"/>
      <c r="P113" s="627"/>
      <c r="Q113" s="628"/>
      <c r="R113" s="628"/>
      <c r="T113" s="192"/>
      <c r="U113" s="192"/>
      <c r="V113" s="192"/>
    </row>
    <row r="114" spans="1:22" ht="1.5" customHeight="1">
      <c r="A114" s="251"/>
      <c r="B114" s="249"/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249"/>
      <c r="P114" s="249"/>
      <c r="T114" s="192"/>
      <c r="U114" s="192"/>
      <c r="V114" s="192"/>
    </row>
    <row r="115" spans="1:22" ht="12.75">
      <c r="A115" s="633" t="s">
        <v>389</v>
      </c>
      <c r="B115" s="634"/>
      <c r="C115" s="634"/>
      <c r="D115" s="634"/>
      <c r="E115" s="634"/>
      <c r="F115" s="634"/>
      <c r="G115" s="634"/>
      <c r="H115" s="634"/>
      <c r="I115" s="634"/>
      <c r="J115" s="634"/>
      <c r="K115" s="634"/>
      <c r="L115" s="634"/>
      <c r="M115" s="634"/>
      <c r="N115" s="634"/>
      <c r="O115" s="634"/>
      <c r="P115" s="634"/>
      <c r="T115" s="192"/>
      <c r="U115" s="192"/>
      <c r="V115" s="192"/>
    </row>
    <row r="116" spans="1:22" ht="12.75">
      <c r="A116" s="627" t="s">
        <v>201</v>
      </c>
      <c r="B116" s="627"/>
      <c r="C116" s="627"/>
      <c r="D116" s="627"/>
      <c r="E116" s="627"/>
      <c r="F116" s="627"/>
      <c r="G116" s="627"/>
      <c r="H116" s="627"/>
      <c r="I116" s="627"/>
      <c r="J116" s="627"/>
      <c r="K116" s="627"/>
      <c r="L116" s="627"/>
      <c r="M116" s="627"/>
      <c r="N116" s="627"/>
      <c r="O116" s="627"/>
      <c r="P116" s="627"/>
      <c r="Q116" s="628"/>
      <c r="R116" s="628"/>
      <c r="T116" s="192"/>
      <c r="U116" s="192"/>
      <c r="V116" s="192"/>
    </row>
    <row r="117" spans="1:22" ht="12.75">
      <c r="A117" s="627"/>
      <c r="B117" s="627"/>
      <c r="C117" s="627"/>
      <c r="D117" s="627"/>
      <c r="E117" s="627"/>
      <c r="F117" s="627"/>
      <c r="G117" s="627"/>
      <c r="H117" s="627"/>
      <c r="I117" s="627"/>
      <c r="J117" s="627"/>
      <c r="K117" s="627"/>
      <c r="L117" s="627"/>
      <c r="M117" s="627"/>
      <c r="N117" s="627"/>
      <c r="O117" s="627"/>
      <c r="P117" s="627"/>
      <c r="Q117" s="628"/>
      <c r="R117" s="628"/>
      <c r="T117" s="192"/>
      <c r="U117" s="192"/>
      <c r="V117" s="192"/>
    </row>
    <row r="118" spans="1:22" ht="12.75">
      <c r="A118" s="627"/>
      <c r="B118" s="627"/>
      <c r="C118" s="627"/>
      <c r="D118" s="627"/>
      <c r="E118" s="627"/>
      <c r="F118" s="627"/>
      <c r="G118" s="627"/>
      <c r="H118" s="627"/>
      <c r="I118" s="627"/>
      <c r="J118" s="627"/>
      <c r="K118" s="627"/>
      <c r="L118" s="627"/>
      <c r="M118" s="627"/>
      <c r="N118" s="627"/>
      <c r="O118" s="627"/>
      <c r="P118" s="627"/>
      <c r="Q118" s="628"/>
      <c r="R118" s="628"/>
      <c r="T118" s="192"/>
      <c r="U118" s="192"/>
      <c r="V118" s="192"/>
    </row>
    <row r="119" spans="1:22" ht="12.75">
      <c r="A119" s="627"/>
      <c r="B119" s="627"/>
      <c r="C119" s="627"/>
      <c r="D119" s="627"/>
      <c r="E119" s="627"/>
      <c r="F119" s="627"/>
      <c r="G119" s="627"/>
      <c r="H119" s="627"/>
      <c r="I119" s="627"/>
      <c r="J119" s="627"/>
      <c r="K119" s="627"/>
      <c r="L119" s="627"/>
      <c r="M119" s="627"/>
      <c r="N119" s="627"/>
      <c r="O119" s="627"/>
      <c r="P119" s="627"/>
      <c r="Q119" s="628"/>
      <c r="R119" s="628"/>
      <c r="T119" s="192"/>
      <c r="U119" s="192"/>
      <c r="V119" s="192"/>
    </row>
    <row r="120" spans="1:22" ht="12.75">
      <c r="A120" s="627"/>
      <c r="B120" s="627"/>
      <c r="C120" s="627"/>
      <c r="D120" s="627"/>
      <c r="E120" s="627"/>
      <c r="F120" s="627"/>
      <c r="G120" s="627"/>
      <c r="H120" s="627"/>
      <c r="I120" s="627"/>
      <c r="J120" s="627"/>
      <c r="K120" s="627"/>
      <c r="L120" s="627"/>
      <c r="M120" s="627"/>
      <c r="N120" s="627"/>
      <c r="O120" s="627"/>
      <c r="P120" s="627"/>
      <c r="Q120" s="628"/>
      <c r="R120" s="628"/>
      <c r="T120" s="192"/>
      <c r="U120" s="192"/>
      <c r="V120" s="192"/>
    </row>
    <row r="121" spans="1:22" ht="12.75">
      <c r="A121" s="627"/>
      <c r="B121" s="627"/>
      <c r="C121" s="627"/>
      <c r="D121" s="627"/>
      <c r="E121" s="627"/>
      <c r="F121" s="627"/>
      <c r="G121" s="627"/>
      <c r="H121" s="627"/>
      <c r="I121" s="627"/>
      <c r="J121" s="627"/>
      <c r="K121" s="627"/>
      <c r="L121" s="627"/>
      <c r="M121" s="627"/>
      <c r="N121" s="627"/>
      <c r="O121" s="627"/>
      <c r="P121" s="627"/>
      <c r="Q121" s="628"/>
      <c r="R121" s="628"/>
      <c r="T121" s="192"/>
      <c r="U121" s="192"/>
      <c r="V121" s="192"/>
    </row>
    <row r="122" spans="1:22" ht="8.25" customHeight="1">
      <c r="A122" s="627"/>
      <c r="B122" s="627"/>
      <c r="C122" s="627"/>
      <c r="D122" s="627"/>
      <c r="E122" s="627"/>
      <c r="F122" s="627"/>
      <c r="G122" s="627"/>
      <c r="H122" s="627"/>
      <c r="I122" s="627"/>
      <c r="J122" s="627"/>
      <c r="K122" s="627"/>
      <c r="L122" s="627"/>
      <c r="M122" s="627"/>
      <c r="N122" s="627"/>
      <c r="O122" s="627"/>
      <c r="P122" s="627"/>
      <c r="Q122" s="628"/>
      <c r="R122" s="628"/>
      <c r="T122" s="192"/>
      <c r="U122" s="192"/>
      <c r="V122" s="192"/>
    </row>
    <row r="123" spans="1:22" ht="12.75" customHeight="1" hidden="1">
      <c r="A123" s="627"/>
      <c r="B123" s="627"/>
      <c r="C123" s="627"/>
      <c r="D123" s="627"/>
      <c r="E123" s="627"/>
      <c r="F123" s="627"/>
      <c r="G123" s="627"/>
      <c r="H123" s="627"/>
      <c r="I123" s="627"/>
      <c r="J123" s="627"/>
      <c r="K123" s="627"/>
      <c r="L123" s="627"/>
      <c r="M123" s="627"/>
      <c r="N123" s="627"/>
      <c r="O123" s="627"/>
      <c r="P123" s="627"/>
      <c r="Q123" s="628"/>
      <c r="R123" s="628"/>
      <c r="T123" s="192"/>
      <c r="U123" s="192"/>
      <c r="V123" s="192"/>
    </row>
    <row r="124" spans="1:22" ht="12.75">
      <c r="A124" s="630" t="s">
        <v>390</v>
      </c>
      <c r="B124" s="627"/>
      <c r="C124" s="627"/>
      <c r="D124" s="627"/>
      <c r="E124" s="627"/>
      <c r="F124" s="627"/>
      <c r="G124" s="627"/>
      <c r="H124" s="627"/>
      <c r="I124" s="627"/>
      <c r="J124" s="627"/>
      <c r="K124" s="627"/>
      <c r="L124" s="627"/>
      <c r="M124" s="627"/>
      <c r="N124" s="627"/>
      <c r="O124" s="627"/>
      <c r="P124" s="627"/>
      <c r="T124" s="192"/>
      <c r="U124" s="192"/>
      <c r="V124" s="192"/>
    </row>
    <row r="125" spans="1:22" ht="12.75">
      <c r="A125" s="627" t="s">
        <v>397</v>
      </c>
      <c r="B125" s="627"/>
      <c r="C125" s="627"/>
      <c r="D125" s="627"/>
      <c r="E125" s="627"/>
      <c r="F125" s="627"/>
      <c r="G125" s="627"/>
      <c r="H125" s="627"/>
      <c r="I125" s="627"/>
      <c r="J125" s="627"/>
      <c r="K125" s="627"/>
      <c r="L125" s="627"/>
      <c r="M125" s="627"/>
      <c r="N125" s="627"/>
      <c r="O125" s="627"/>
      <c r="P125" s="627"/>
      <c r="Q125" s="628"/>
      <c r="R125" s="628"/>
      <c r="T125" s="192"/>
      <c r="U125" s="192"/>
      <c r="V125" s="192"/>
    </row>
    <row r="126" spans="1:22" ht="12.75">
      <c r="A126" s="627"/>
      <c r="B126" s="627"/>
      <c r="C126" s="627"/>
      <c r="D126" s="627"/>
      <c r="E126" s="627"/>
      <c r="F126" s="627"/>
      <c r="G126" s="627"/>
      <c r="H126" s="627"/>
      <c r="I126" s="627"/>
      <c r="J126" s="627"/>
      <c r="K126" s="627"/>
      <c r="L126" s="627"/>
      <c r="M126" s="627"/>
      <c r="N126" s="627"/>
      <c r="O126" s="627"/>
      <c r="P126" s="627"/>
      <c r="Q126" s="628"/>
      <c r="R126" s="628"/>
      <c r="T126" s="192"/>
      <c r="U126" s="192"/>
      <c r="V126" s="192"/>
    </row>
    <row r="127" spans="1:22" ht="12.75">
      <c r="A127" s="631" t="s">
        <v>398</v>
      </c>
      <c r="B127" s="632"/>
      <c r="C127" s="632"/>
      <c r="D127" s="632"/>
      <c r="E127" s="632"/>
      <c r="F127" s="632"/>
      <c r="G127" s="632"/>
      <c r="H127" s="632"/>
      <c r="I127" s="632"/>
      <c r="J127" s="632"/>
      <c r="K127" s="632"/>
      <c r="L127" s="632"/>
      <c r="M127" s="632"/>
      <c r="N127" s="632"/>
      <c r="O127" s="632"/>
      <c r="P127" s="632"/>
      <c r="T127" s="192"/>
      <c r="U127" s="192"/>
      <c r="V127" s="192"/>
    </row>
    <row r="128" spans="1:22" ht="12.75">
      <c r="A128" s="250" t="s">
        <v>359</v>
      </c>
      <c r="B128" s="627" t="s">
        <v>217</v>
      </c>
      <c r="C128" s="627"/>
      <c r="D128" s="627"/>
      <c r="E128" s="627"/>
      <c r="F128" s="627"/>
      <c r="G128" s="627"/>
      <c r="H128" s="627"/>
      <c r="I128" s="627"/>
      <c r="J128" s="627"/>
      <c r="K128" s="627"/>
      <c r="L128" s="627"/>
      <c r="M128" s="627"/>
      <c r="N128" s="627"/>
      <c r="O128" s="627"/>
      <c r="P128" s="627"/>
      <c r="Q128" s="628"/>
      <c r="R128" s="628"/>
      <c r="T128" s="192"/>
      <c r="U128" s="192"/>
      <c r="V128" s="192"/>
    </row>
    <row r="129" spans="1:22" ht="12.75">
      <c r="A129" s="43"/>
      <c r="B129" s="627"/>
      <c r="C129" s="627"/>
      <c r="D129" s="627"/>
      <c r="E129" s="627"/>
      <c r="F129" s="627"/>
      <c r="G129" s="627"/>
      <c r="H129" s="627"/>
      <c r="I129" s="627"/>
      <c r="J129" s="627"/>
      <c r="K129" s="627"/>
      <c r="L129" s="627"/>
      <c r="M129" s="627"/>
      <c r="N129" s="627"/>
      <c r="O129" s="627"/>
      <c r="P129" s="627"/>
      <c r="Q129" s="628"/>
      <c r="R129" s="628"/>
      <c r="T129" s="192"/>
      <c r="U129" s="192"/>
      <c r="V129" s="192"/>
    </row>
    <row r="130" spans="1:22" ht="12.75">
      <c r="A130" s="43"/>
      <c r="B130" s="627"/>
      <c r="C130" s="627"/>
      <c r="D130" s="627"/>
      <c r="E130" s="627"/>
      <c r="F130" s="627"/>
      <c r="G130" s="627"/>
      <c r="H130" s="627"/>
      <c r="I130" s="627"/>
      <c r="J130" s="627"/>
      <c r="K130" s="627"/>
      <c r="L130" s="627"/>
      <c r="M130" s="627"/>
      <c r="N130" s="627"/>
      <c r="O130" s="627"/>
      <c r="P130" s="627"/>
      <c r="Q130" s="628"/>
      <c r="R130" s="628"/>
      <c r="T130" s="192"/>
      <c r="U130" s="192"/>
      <c r="V130" s="192"/>
    </row>
    <row r="131" spans="1:22" ht="12.75">
      <c r="A131" s="250" t="s">
        <v>359</v>
      </c>
      <c r="B131" s="627" t="s">
        <v>41</v>
      </c>
      <c r="C131" s="627"/>
      <c r="D131" s="627"/>
      <c r="E131" s="627"/>
      <c r="F131" s="627"/>
      <c r="G131" s="627"/>
      <c r="H131" s="627"/>
      <c r="I131" s="627"/>
      <c r="J131" s="627"/>
      <c r="K131" s="627"/>
      <c r="L131" s="627"/>
      <c r="M131" s="627"/>
      <c r="N131" s="627"/>
      <c r="O131" s="627"/>
      <c r="P131" s="627"/>
      <c r="Q131" s="628"/>
      <c r="R131" s="628"/>
      <c r="T131" s="192"/>
      <c r="U131" s="192"/>
      <c r="V131" s="192"/>
    </row>
    <row r="132" spans="1:22" ht="12.75">
      <c r="A132" s="43"/>
      <c r="B132" s="627"/>
      <c r="C132" s="627"/>
      <c r="D132" s="627"/>
      <c r="E132" s="627"/>
      <c r="F132" s="627"/>
      <c r="G132" s="627"/>
      <c r="H132" s="627"/>
      <c r="I132" s="627"/>
      <c r="J132" s="627"/>
      <c r="K132" s="627"/>
      <c r="L132" s="627"/>
      <c r="M132" s="627"/>
      <c r="N132" s="627"/>
      <c r="O132" s="627"/>
      <c r="P132" s="627"/>
      <c r="Q132" s="628"/>
      <c r="R132" s="628"/>
      <c r="T132" s="192"/>
      <c r="U132" s="192"/>
      <c r="V132" s="192"/>
    </row>
    <row r="133" spans="1:22" ht="12.75">
      <c r="A133" s="250" t="s">
        <v>359</v>
      </c>
      <c r="B133" s="627" t="s">
        <v>218</v>
      </c>
      <c r="C133" s="627"/>
      <c r="D133" s="627"/>
      <c r="E133" s="627"/>
      <c r="F133" s="627"/>
      <c r="G133" s="627"/>
      <c r="H133" s="627"/>
      <c r="I133" s="627"/>
      <c r="J133" s="627"/>
      <c r="K133" s="627"/>
      <c r="L133" s="627"/>
      <c r="M133" s="627"/>
      <c r="N133" s="627"/>
      <c r="O133" s="627"/>
      <c r="P133" s="627"/>
      <c r="Q133" s="628"/>
      <c r="R133" s="628"/>
      <c r="T133" s="192"/>
      <c r="U133" s="192"/>
      <c r="V133" s="192"/>
    </row>
    <row r="134" spans="1:22" ht="12.75">
      <c r="A134" s="43"/>
      <c r="B134" s="627"/>
      <c r="C134" s="627"/>
      <c r="D134" s="627"/>
      <c r="E134" s="627"/>
      <c r="F134" s="627"/>
      <c r="G134" s="627"/>
      <c r="H134" s="627"/>
      <c r="I134" s="627"/>
      <c r="J134" s="627"/>
      <c r="K134" s="627"/>
      <c r="L134" s="627"/>
      <c r="M134" s="627"/>
      <c r="N134" s="627"/>
      <c r="O134" s="627"/>
      <c r="P134" s="627"/>
      <c r="Q134" s="628"/>
      <c r="R134" s="628"/>
      <c r="T134" s="192"/>
      <c r="U134" s="192"/>
      <c r="V134" s="192"/>
    </row>
    <row r="135" spans="1:22" ht="12.75">
      <c r="A135" s="43"/>
      <c r="B135" s="627"/>
      <c r="C135" s="627"/>
      <c r="D135" s="627"/>
      <c r="E135" s="627"/>
      <c r="F135" s="627"/>
      <c r="G135" s="627"/>
      <c r="H135" s="627"/>
      <c r="I135" s="627"/>
      <c r="J135" s="627"/>
      <c r="K135" s="627"/>
      <c r="L135" s="627"/>
      <c r="M135" s="627"/>
      <c r="N135" s="627"/>
      <c r="O135" s="627"/>
      <c r="P135" s="627"/>
      <c r="Q135" s="628"/>
      <c r="R135" s="628"/>
      <c r="T135" s="192"/>
      <c r="U135" s="192"/>
      <c r="V135" s="192"/>
    </row>
    <row r="136" spans="1:22" ht="12.75">
      <c r="A136" s="629" t="s">
        <v>226</v>
      </c>
      <c r="B136" s="627"/>
      <c r="C136" s="627"/>
      <c r="D136" s="627"/>
      <c r="E136" s="627"/>
      <c r="F136" s="627"/>
      <c r="G136" s="627"/>
      <c r="H136" s="627"/>
      <c r="I136" s="627"/>
      <c r="J136" s="627"/>
      <c r="K136" s="627"/>
      <c r="L136" s="627"/>
      <c r="M136" s="627"/>
      <c r="N136" s="627"/>
      <c r="O136" s="627"/>
      <c r="P136" s="627"/>
      <c r="Q136" s="628"/>
      <c r="R136" s="628"/>
      <c r="T136" s="192"/>
      <c r="U136" s="192"/>
      <c r="V136" s="192"/>
    </row>
    <row r="137" spans="1:22" ht="12.75">
      <c r="A137" s="627"/>
      <c r="B137" s="627"/>
      <c r="C137" s="627"/>
      <c r="D137" s="627"/>
      <c r="E137" s="627"/>
      <c r="F137" s="627"/>
      <c r="G137" s="627"/>
      <c r="H137" s="627"/>
      <c r="I137" s="627"/>
      <c r="J137" s="627"/>
      <c r="K137" s="627"/>
      <c r="L137" s="627"/>
      <c r="M137" s="627"/>
      <c r="N137" s="627"/>
      <c r="O137" s="627"/>
      <c r="P137" s="627"/>
      <c r="Q137" s="628"/>
      <c r="R137" s="628"/>
      <c r="T137" s="192"/>
      <c r="U137" s="192"/>
      <c r="V137" s="192"/>
    </row>
    <row r="138" spans="1:22" ht="12.75">
      <c r="A138" s="627"/>
      <c r="B138" s="627"/>
      <c r="C138" s="627"/>
      <c r="D138" s="627"/>
      <c r="E138" s="627"/>
      <c r="F138" s="627"/>
      <c r="G138" s="627"/>
      <c r="H138" s="627"/>
      <c r="I138" s="627"/>
      <c r="J138" s="627"/>
      <c r="K138" s="627"/>
      <c r="L138" s="627"/>
      <c r="M138" s="627"/>
      <c r="N138" s="627"/>
      <c r="O138" s="627"/>
      <c r="P138" s="627"/>
      <c r="Q138" s="628"/>
      <c r="R138" s="628"/>
      <c r="T138" s="192"/>
      <c r="U138" s="192"/>
      <c r="V138" s="192"/>
    </row>
    <row r="139" spans="1:22" ht="12.75">
      <c r="A139" s="627"/>
      <c r="B139" s="627"/>
      <c r="C139" s="627"/>
      <c r="D139" s="627"/>
      <c r="E139" s="627"/>
      <c r="F139" s="627"/>
      <c r="G139" s="627"/>
      <c r="H139" s="627"/>
      <c r="I139" s="627"/>
      <c r="J139" s="627"/>
      <c r="K139" s="627"/>
      <c r="L139" s="627"/>
      <c r="M139" s="627"/>
      <c r="N139" s="627"/>
      <c r="O139" s="627"/>
      <c r="P139" s="627"/>
      <c r="Q139" s="628"/>
      <c r="R139" s="628"/>
      <c r="T139" s="192"/>
      <c r="U139" s="192"/>
      <c r="V139" s="192"/>
    </row>
    <row r="140" spans="1:22" ht="12.75">
      <c r="A140" s="627"/>
      <c r="B140" s="627"/>
      <c r="C140" s="627"/>
      <c r="D140" s="627"/>
      <c r="E140" s="627"/>
      <c r="F140" s="627"/>
      <c r="G140" s="627"/>
      <c r="H140" s="627"/>
      <c r="I140" s="627"/>
      <c r="J140" s="627"/>
      <c r="K140" s="627"/>
      <c r="L140" s="627"/>
      <c r="M140" s="627"/>
      <c r="N140" s="627"/>
      <c r="O140" s="627"/>
      <c r="P140" s="627"/>
      <c r="Q140" s="628"/>
      <c r="R140" s="628"/>
      <c r="T140" s="192"/>
      <c r="U140" s="192"/>
      <c r="V140" s="192"/>
    </row>
    <row r="141" spans="1:22" ht="2.25" customHeight="1">
      <c r="A141" s="627"/>
      <c r="B141" s="627"/>
      <c r="C141" s="627"/>
      <c r="D141" s="627"/>
      <c r="E141" s="627"/>
      <c r="F141" s="627"/>
      <c r="G141" s="627"/>
      <c r="H141" s="627"/>
      <c r="I141" s="627"/>
      <c r="J141" s="627"/>
      <c r="K141" s="627"/>
      <c r="L141" s="627"/>
      <c r="M141" s="627"/>
      <c r="N141" s="627"/>
      <c r="O141" s="627"/>
      <c r="P141" s="627"/>
      <c r="Q141" s="628"/>
      <c r="R141" s="628"/>
      <c r="T141" s="192"/>
      <c r="U141" s="192"/>
      <c r="V141" s="192"/>
    </row>
    <row r="142" spans="1:22" ht="12.75" customHeight="1" hidden="1">
      <c r="A142" s="627"/>
      <c r="B142" s="627"/>
      <c r="C142" s="627"/>
      <c r="D142" s="627"/>
      <c r="E142" s="627"/>
      <c r="F142" s="627"/>
      <c r="G142" s="627"/>
      <c r="H142" s="627"/>
      <c r="I142" s="627"/>
      <c r="J142" s="627"/>
      <c r="K142" s="627"/>
      <c r="L142" s="627"/>
      <c r="M142" s="627"/>
      <c r="N142" s="627"/>
      <c r="O142" s="627"/>
      <c r="P142" s="627"/>
      <c r="Q142" s="628"/>
      <c r="R142" s="628"/>
      <c r="T142" s="192"/>
      <c r="U142" s="192"/>
      <c r="V142" s="192"/>
    </row>
    <row r="143" spans="1:22" ht="12.75" hidden="1">
      <c r="A143" s="230"/>
      <c r="B143" s="230"/>
      <c r="C143" s="230"/>
      <c r="D143" s="230"/>
      <c r="E143" s="230"/>
      <c r="T143" s="192"/>
      <c r="U143" s="192"/>
      <c r="V143" s="192"/>
    </row>
    <row r="144" spans="1:22" ht="12.75">
      <c r="A144" s="252" t="s">
        <v>399</v>
      </c>
      <c r="T144" s="192"/>
      <c r="U144" s="192"/>
      <c r="V144" s="192"/>
    </row>
    <row r="145" spans="20:22" ht="12.75">
      <c r="T145" s="192"/>
      <c r="U145" s="192"/>
      <c r="V145" s="192"/>
    </row>
    <row r="146" spans="20:22" ht="12.75">
      <c r="T146" s="192"/>
      <c r="U146" s="192"/>
      <c r="V146" s="192"/>
    </row>
    <row r="147" spans="20:22" ht="12.75">
      <c r="T147" s="192"/>
      <c r="U147" s="192"/>
      <c r="V147" s="192"/>
    </row>
    <row r="148" spans="20:22" ht="12.75">
      <c r="T148" s="192"/>
      <c r="U148" s="192"/>
      <c r="V148" s="192"/>
    </row>
    <row r="149" spans="20:22" ht="12.75">
      <c r="T149" s="192"/>
      <c r="U149" s="192"/>
      <c r="V149" s="192"/>
    </row>
    <row r="150" spans="20:22" ht="12.75">
      <c r="T150" s="192"/>
      <c r="U150" s="192"/>
      <c r="V150" s="192"/>
    </row>
    <row r="151" spans="20:22" ht="12.75">
      <c r="T151" s="192"/>
      <c r="U151" s="192"/>
      <c r="V151" s="192"/>
    </row>
    <row r="152" spans="20:22" ht="12.75">
      <c r="T152" s="192"/>
      <c r="U152" s="192"/>
      <c r="V152" s="192"/>
    </row>
    <row r="153" spans="20:22" ht="12.75">
      <c r="T153" s="192"/>
      <c r="U153" s="192"/>
      <c r="V153" s="192"/>
    </row>
    <row r="154" spans="20:22" ht="12.75">
      <c r="T154" s="192"/>
      <c r="U154" s="192"/>
      <c r="V154" s="192"/>
    </row>
    <row r="155" spans="20:22" ht="12.75">
      <c r="T155" s="192"/>
      <c r="U155" s="192"/>
      <c r="V155" s="192"/>
    </row>
    <row r="156" spans="20:22" ht="12.75">
      <c r="T156" s="192"/>
      <c r="U156" s="192"/>
      <c r="V156" s="192"/>
    </row>
    <row r="157" spans="20:22" ht="12.75">
      <c r="T157" s="192"/>
      <c r="U157" s="192"/>
      <c r="V157" s="192"/>
    </row>
    <row r="158" spans="20:22" ht="12.75">
      <c r="T158" s="192"/>
      <c r="U158" s="192"/>
      <c r="V158" s="192"/>
    </row>
    <row r="159" spans="20:22" ht="12.75">
      <c r="T159" s="192"/>
      <c r="U159" s="192"/>
      <c r="V159" s="192"/>
    </row>
    <row r="160" spans="20:22" ht="12.75">
      <c r="T160" s="192"/>
      <c r="U160" s="192"/>
      <c r="V160" s="192"/>
    </row>
    <row r="161" spans="20:22" ht="12.75">
      <c r="T161" s="192"/>
      <c r="U161" s="192"/>
      <c r="V161" s="192"/>
    </row>
    <row r="162" spans="20:22" ht="12.75">
      <c r="T162" s="192"/>
      <c r="U162" s="192"/>
      <c r="V162" s="192"/>
    </row>
    <row r="163" spans="20:22" ht="12.75">
      <c r="T163" s="192"/>
      <c r="U163" s="192"/>
      <c r="V163" s="192"/>
    </row>
    <row r="164" spans="20:22" ht="12.75">
      <c r="T164" s="192"/>
      <c r="U164" s="192"/>
      <c r="V164" s="192"/>
    </row>
    <row r="165" spans="20:22" ht="12.75">
      <c r="T165" s="192"/>
      <c r="U165" s="192"/>
      <c r="V165" s="192"/>
    </row>
    <row r="166" spans="20:22" ht="12.75">
      <c r="T166" s="192"/>
      <c r="U166" s="192"/>
      <c r="V166" s="192"/>
    </row>
    <row r="167" spans="20:22" ht="12.75">
      <c r="T167" s="192"/>
      <c r="U167" s="192"/>
      <c r="V167" s="192"/>
    </row>
    <row r="168" spans="20:22" ht="12.75">
      <c r="T168" s="192"/>
      <c r="U168" s="192"/>
      <c r="V168" s="192"/>
    </row>
    <row r="169" spans="20:22" ht="12.75">
      <c r="T169" s="192"/>
      <c r="U169" s="192"/>
      <c r="V169" s="192"/>
    </row>
    <row r="170" spans="20:22" ht="12.75">
      <c r="T170" s="192"/>
      <c r="U170" s="192"/>
      <c r="V170" s="192"/>
    </row>
    <row r="171" spans="20:22" ht="12.75">
      <c r="T171" s="192"/>
      <c r="U171" s="192"/>
      <c r="V171" s="192"/>
    </row>
    <row r="172" spans="20:22" ht="12.75">
      <c r="T172" s="192"/>
      <c r="U172" s="192"/>
      <c r="V172" s="192"/>
    </row>
    <row r="173" spans="20:22" ht="12.75">
      <c r="T173" s="192"/>
      <c r="U173" s="192"/>
      <c r="V173" s="192"/>
    </row>
    <row r="174" spans="20:22" ht="12.75">
      <c r="T174" s="192"/>
      <c r="U174" s="192"/>
      <c r="V174" s="192"/>
    </row>
    <row r="175" spans="20:22" ht="12.75">
      <c r="T175" s="192"/>
      <c r="U175" s="192"/>
      <c r="V175" s="192"/>
    </row>
    <row r="176" spans="20:22" ht="12.75">
      <c r="T176" s="192"/>
      <c r="U176" s="192"/>
      <c r="V176" s="192"/>
    </row>
    <row r="177" spans="20:22" ht="12.75">
      <c r="T177" s="192"/>
      <c r="U177" s="192"/>
      <c r="V177" s="192"/>
    </row>
    <row r="178" spans="20:22" ht="12.75">
      <c r="T178" s="192"/>
      <c r="U178" s="192"/>
      <c r="V178" s="192"/>
    </row>
    <row r="179" spans="20:22" ht="12.75">
      <c r="T179" s="192"/>
      <c r="U179" s="192"/>
      <c r="V179" s="192"/>
    </row>
    <row r="180" spans="20:22" ht="12.75">
      <c r="T180" s="192"/>
      <c r="U180" s="192"/>
      <c r="V180" s="192"/>
    </row>
    <row r="181" spans="20:22" ht="12.75">
      <c r="T181" s="192"/>
      <c r="U181" s="192"/>
      <c r="V181" s="192"/>
    </row>
    <row r="182" spans="20:22" ht="12.75">
      <c r="T182" s="192"/>
      <c r="U182" s="192"/>
      <c r="V182" s="192"/>
    </row>
    <row r="183" spans="20:22" ht="12.75">
      <c r="T183" s="192"/>
      <c r="U183" s="192"/>
      <c r="V183" s="192"/>
    </row>
    <row r="184" spans="20:22" ht="12.75">
      <c r="T184" s="192"/>
      <c r="U184" s="192"/>
      <c r="V184" s="192"/>
    </row>
    <row r="185" spans="20:22" ht="12.75">
      <c r="T185" s="192"/>
      <c r="U185" s="192"/>
      <c r="V185" s="192"/>
    </row>
    <row r="186" spans="20:22" ht="12.75">
      <c r="T186" s="192"/>
      <c r="U186" s="192"/>
      <c r="V186" s="192"/>
    </row>
    <row r="187" spans="20:22" ht="12.75">
      <c r="T187" s="192"/>
      <c r="U187" s="192"/>
      <c r="V187" s="192"/>
    </row>
    <row r="188" spans="20:22" ht="12.75">
      <c r="T188" s="192"/>
      <c r="U188" s="192"/>
      <c r="V188" s="192"/>
    </row>
    <row r="189" spans="20:22" ht="12.75">
      <c r="T189" s="192"/>
      <c r="U189" s="192"/>
      <c r="V189" s="192"/>
    </row>
    <row r="190" spans="20:22" ht="12.75">
      <c r="T190" s="192"/>
      <c r="U190" s="192"/>
      <c r="V190" s="192"/>
    </row>
    <row r="191" spans="20:22" ht="12.75">
      <c r="T191" s="192"/>
      <c r="U191" s="192"/>
      <c r="V191" s="192"/>
    </row>
    <row r="192" spans="20:22" ht="12.75">
      <c r="T192" s="192"/>
      <c r="U192" s="192"/>
      <c r="V192" s="192"/>
    </row>
    <row r="193" spans="20:22" ht="12.75">
      <c r="T193" s="192"/>
      <c r="U193" s="192"/>
      <c r="V193" s="192"/>
    </row>
    <row r="194" spans="20:22" ht="12.75">
      <c r="T194" s="192"/>
      <c r="U194" s="192"/>
      <c r="V194" s="192"/>
    </row>
    <row r="195" spans="20:22" ht="12.75">
      <c r="T195" s="192"/>
      <c r="U195" s="192"/>
      <c r="V195" s="192"/>
    </row>
    <row r="196" spans="20:22" ht="12.75">
      <c r="T196" s="192"/>
      <c r="U196" s="192"/>
      <c r="V196" s="192"/>
    </row>
    <row r="197" spans="20:22" ht="12.75">
      <c r="T197" s="192"/>
      <c r="U197" s="192"/>
      <c r="V197" s="192"/>
    </row>
    <row r="198" spans="20:22" ht="12.75">
      <c r="T198" s="192"/>
      <c r="U198" s="192"/>
      <c r="V198" s="192"/>
    </row>
    <row r="199" spans="20:22" ht="12.75">
      <c r="T199" s="192"/>
      <c r="U199" s="192"/>
      <c r="V199" s="192"/>
    </row>
    <row r="200" spans="20:22" ht="12.75">
      <c r="T200" s="192"/>
      <c r="U200" s="192"/>
      <c r="V200" s="192"/>
    </row>
    <row r="201" spans="20:22" ht="12.75">
      <c r="T201" s="192"/>
      <c r="U201" s="192"/>
      <c r="V201" s="192"/>
    </row>
    <row r="202" spans="20:22" ht="12.75">
      <c r="T202" s="192"/>
      <c r="U202" s="192"/>
      <c r="V202" s="192"/>
    </row>
    <row r="203" spans="20:22" ht="12.75">
      <c r="T203" s="192"/>
      <c r="U203" s="192"/>
      <c r="V203" s="192"/>
    </row>
    <row r="204" spans="20:22" ht="12.75">
      <c r="T204" s="192"/>
      <c r="U204" s="192"/>
      <c r="V204" s="192"/>
    </row>
    <row r="205" spans="20:22" ht="12.75">
      <c r="T205" s="192"/>
      <c r="U205" s="192"/>
      <c r="V205" s="192"/>
    </row>
    <row r="206" spans="20:22" ht="12.75">
      <c r="T206" s="192"/>
      <c r="U206" s="192"/>
      <c r="V206" s="192"/>
    </row>
    <row r="207" spans="20:22" ht="12.75">
      <c r="T207" s="192"/>
      <c r="U207" s="192"/>
      <c r="V207" s="192"/>
    </row>
    <row r="208" spans="20:22" ht="12.75">
      <c r="T208" s="192"/>
      <c r="U208" s="192"/>
      <c r="V208" s="192"/>
    </row>
    <row r="209" spans="20:22" ht="12.75">
      <c r="T209" s="192"/>
      <c r="U209" s="192"/>
      <c r="V209" s="192"/>
    </row>
    <row r="210" spans="20:22" ht="12.75">
      <c r="T210" s="192"/>
      <c r="U210" s="192"/>
      <c r="V210" s="192"/>
    </row>
    <row r="211" spans="20:22" ht="12.75">
      <c r="T211" s="192"/>
      <c r="U211" s="192"/>
      <c r="V211" s="192"/>
    </row>
    <row r="212" spans="20:22" ht="12.75">
      <c r="T212" s="192"/>
      <c r="U212" s="192"/>
      <c r="V212" s="192"/>
    </row>
    <row r="213" spans="20:22" ht="12.75">
      <c r="T213" s="192"/>
      <c r="U213" s="192"/>
      <c r="V213" s="192"/>
    </row>
    <row r="214" spans="20:22" ht="12.75">
      <c r="T214" s="192"/>
      <c r="U214" s="192"/>
      <c r="V214" s="192"/>
    </row>
    <row r="215" spans="20:22" ht="12.75">
      <c r="T215" s="192"/>
      <c r="U215" s="192"/>
      <c r="V215" s="192"/>
    </row>
    <row r="216" spans="20:22" ht="12.75">
      <c r="T216" s="192"/>
      <c r="U216" s="192"/>
      <c r="V216" s="192"/>
    </row>
    <row r="217" spans="20:22" ht="12.75">
      <c r="T217" s="192"/>
      <c r="U217" s="192"/>
      <c r="V217" s="192"/>
    </row>
    <row r="218" spans="20:22" ht="12.75">
      <c r="T218" s="192"/>
      <c r="U218" s="192"/>
      <c r="V218" s="192"/>
    </row>
    <row r="219" spans="20:22" ht="12.75">
      <c r="T219" s="192"/>
      <c r="U219" s="192"/>
      <c r="V219" s="192"/>
    </row>
    <row r="220" spans="20:22" ht="12.75">
      <c r="T220" s="192"/>
      <c r="U220" s="192"/>
      <c r="V220" s="192"/>
    </row>
    <row r="221" spans="20:22" ht="12.75">
      <c r="T221" s="192"/>
      <c r="U221" s="192"/>
      <c r="V221" s="192"/>
    </row>
    <row r="222" spans="20:22" ht="12.75">
      <c r="T222" s="192"/>
      <c r="U222" s="192"/>
      <c r="V222" s="192"/>
    </row>
    <row r="223" spans="20:22" ht="12.75">
      <c r="T223" s="192"/>
      <c r="U223" s="192"/>
      <c r="V223" s="192"/>
    </row>
    <row r="224" spans="20:22" ht="12.75">
      <c r="T224" s="192"/>
      <c r="U224" s="192"/>
      <c r="V224" s="192"/>
    </row>
    <row r="225" spans="20:22" ht="12.75">
      <c r="T225" s="192"/>
      <c r="U225" s="192"/>
      <c r="V225" s="192"/>
    </row>
    <row r="226" spans="20:22" ht="12.75">
      <c r="T226" s="192"/>
      <c r="U226" s="192"/>
      <c r="V226" s="192"/>
    </row>
    <row r="227" spans="20:22" ht="12.75">
      <c r="T227" s="192"/>
      <c r="U227" s="192"/>
      <c r="V227" s="192"/>
    </row>
    <row r="228" spans="20:22" ht="12.75">
      <c r="T228" s="192"/>
      <c r="U228" s="192"/>
      <c r="V228" s="192"/>
    </row>
    <row r="229" spans="20:22" ht="12.75">
      <c r="T229" s="192"/>
      <c r="U229" s="192"/>
      <c r="V229" s="192"/>
    </row>
    <row r="230" spans="20:22" ht="12.75">
      <c r="T230" s="192"/>
      <c r="U230" s="192"/>
      <c r="V230" s="192"/>
    </row>
    <row r="231" spans="20:22" ht="12.75">
      <c r="T231" s="192"/>
      <c r="U231" s="192"/>
      <c r="V231" s="192"/>
    </row>
    <row r="232" spans="20:22" ht="12.75">
      <c r="T232" s="192"/>
      <c r="U232" s="192"/>
      <c r="V232" s="192"/>
    </row>
    <row r="233" spans="20:22" ht="12.75">
      <c r="T233" s="192"/>
      <c r="U233" s="192"/>
      <c r="V233" s="192"/>
    </row>
    <row r="234" spans="20:22" ht="12.75">
      <c r="T234" s="192"/>
      <c r="U234" s="192"/>
      <c r="V234" s="192"/>
    </row>
    <row r="235" spans="20:22" ht="12.75">
      <c r="T235" s="192"/>
      <c r="U235" s="192"/>
      <c r="V235" s="192"/>
    </row>
    <row r="236" spans="20:22" ht="12.75">
      <c r="T236" s="192"/>
      <c r="U236" s="192"/>
      <c r="V236" s="192"/>
    </row>
    <row r="237" spans="20:22" ht="12.75">
      <c r="T237" s="192"/>
      <c r="U237" s="192"/>
      <c r="V237" s="192"/>
    </row>
    <row r="238" spans="20:22" ht="12.75">
      <c r="T238" s="192"/>
      <c r="U238" s="192"/>
      <c r="V238" s="192"/>
    </row>
    <row r="239" spans="20:22" ht="12.75">
      <c r="T239" s="192"/>
      <c r="U239" s="192"/>
      <c r="V239" s="192"/>
    </row>
    <row r="240" spans="20:22" ht="12.75">
      <c r="T240" s="192"/>
      <c r="U240" s="192"/>
      <c r="V240" s="192"/>
    </row>
    <row r="241" spans="20:22" ht="12.75">
      <c r="T241" s="192"/>
      <c r="U241" s="192"/>
      <c r="V241" s="192"/>
    </row>
    <row r="242" spans="20:22" ht="12.75">
      <c r="T242" s="192"/>
      <c r="U242" s="192"/>
      <c r="V242" s="192"/>
    </row>
    <row r="243" spans="20:22" ht="12.75">
      <c r="T243" s="192"/>
      <c r="U243" s="192"/>
      <c r="V243" s="192"/>
    </row>
    <row r="244" spans="20:22" ht="12.75">
      <c r="T244" s="192"/>
      <c r="U244" s="192"/>
      <c r="V244" s="192"/>
    </row>
    <row r="245" spans="20:22" ht="12.75">
      <c r="T245" s="192"/>
      <c r="U245" s="192"/>
      <c r="V245" s="192"/>
    </row>
    <row r="246" spans="20:22" ht="12.75">
      <c r="T246" s="192"/>
      <c r="U246" s="192"/>
      <c r="V246" s="192"/>
    </row>
    <row r="247" spans="20:22" ht="12.75">
      <c r="T247" s="192"/>
      <c r="U247" s="192"/>
      <c r="V247" s="192"/>
    </row>
    <row r="248" spans="20:22" ht="12.75">
      <c r="T248" s="192"/>
      <c r="U248" s="192"/>
      <c r="V248" s="192"/>
    </row>
    <row r="249" spans="20:22" ht="12.75">
      <c r="T249" s="192"/>
      <c r="U249" s="192"/>
      <c r="V249" s="192"/>
    </row>
    <row r="250" spans="20:22" ht="12.75">
      <c r="T250" s="192"/>
      <c r="U250" s="192"/>
      <c r="V250" s="192"/>
    </row>
    <row r="251" spans="20:22" ht="12.75">
      <c r="T251" s="192"/>
      <c r="U251" s="192"/>
      <c r="V251" s="192"/>
    </row>
    <row r="252" spans="20:22" ht="12.75">
      <c r="T252" s="192"/>
      <c r="U252" s="192"/>
      <c r="V252" s="192"/>
    </row>
    <row r="253" spans="20:22" ht="12.75">
      <c r="T253" s="192"/>
      <c r="U253" s="192"/>
      <c r="V253" s="192"/>
    </row>
    <row r="254" spans="20:22" ht="12.75">
      <c r="T254" s="192"/>
      <c r="U254" s="192"/>
      <c r="V254" s="192"/>
    </row>
    <row r="255" spans="20:22" ht="12.75">
      <c r="T255" s="192"/>
      <c r="U255" s="192"/>
      <c r="V255" s="192"/>
    </row>
    <row r="256" spans="20:22" ht="12.75">
      <c r="T256" s="192"/>
      <c r="U256" s="192"/>
      <c r="V256" s="192"/>
    </row>
    <row r="257" spans="20:22" ht="12.75">
      <c r="T257" s="192"/>
      <c r="U257" s="192"/>
      <c r="V257" s="192"/>
    </row>
    <row r="258" spans="20:22" ht="12.75">
      <c r="T258" s="192"/>
      <c r="U258" s="192"/>
      <c r="V258" s="192"/>
    </row>
    <row r="259" spans="20:22" ht="12.75">
      <c r="T259" s="192"/>
      <c r="U259" s="192"/>
      <c r="V259" s="192"/>
    </row>
    <row r="260" spans="20:22" ht="12.75">
      <c r="T260" s="192"/>
      <c r="U260" s="192"/>
      <c r="V260" s="192"/>
    </row>
    <row r="261" spans="20:22" ht="12.75">
      <c r="T261" s="192"/>
      <c r="U261" s="192"/>
      <c r="V261" s="192"/>
    </row>
    <row r="262" spans="20:22" ht="12.75">
      <c r="T262" s="192"/>
      <c r="U262" s="192"/>
      <c r="V262" s="192"/>
    </row>
    <row r="263" spans="20:22" ht="12.75">
      <c r="T263" s="192"/>
      <c r="U263" s="192"/>
      <c r="V263" s="192"/>
    </row>
    <row r="264" spans="20:22" ht="12.75">
      <c r="T264" s="192"/>
      <c r="U264" s="192"/>
      <c r="V264" s="192"/>
    </row>
    <row r="265" spans="20:22" ht="12.75">
      <c r="T265" s="192"/>
      <c r="U265" s="192"/>
      <c r="V265" s="192"/>
    </row>
    <row r="266" spans="20:22" ht="12.75">
      <c r="T266" s="192"/>
      <c r="U266" s="192"/>
      <c r="V266" s="192"/>
    </row>
    <row r="267" spans="20:22" ht="12.75">
      <c r="T267" s="192"/>
      <c r="U267" s="192"/>
      <c r="V267" s="192"/>
    </row>
    <row r="268" spans="20:22" ht="12.75">
      <c r="T268" s="192"/>
      <c r="U268" s="192"/>
      <c r="V268" s="192"/>
    </row>
    <row r="269" spans="20:22" ht="12.75">
      <c r="T269" s="192"/>
      <c r="U269" s="192"/>
      <c r="V269" s="192"/>
    </row>
    <row r="270" spans="20:22" ht="12.75">
      <c r="T270" s="192"/>
      <c r="U270" s="192"/>
      <c r="V270" s="192"/>
    </row>
    <row r="271" spans="20:22" ht="12.75">
      <c r="T271" s="192"/>
      <c r="U271" s="192"/>
      <c r="V271" s="192"/>
    </row>
    <row r="272" spans="20:22" ht="12.75">
      <c r="T272" s="192"/>
      <c r="U272" s="192"/>
      <c r="V272" s="192"/>
    </row>
    <row r="273" spans="20:22" ht="12.75">
      <c r="T273" s="192"/>
      <c r="U273" s="192"/>
      <c r="V273" s="192"/>
    </row>
    <row r="274" spans="20:22" ht="12.75">
      <c r="T274" s="192"/>
      <c r="U274" s="192"/>
      <c r="V274" s="192"/>
    </row>
    <row r="275" spans="20:22" ht="12.75">
      <c r="T275" s="192"/>
      <c r="U275" s="192"/>
      <c r="V275" s="192"/>
    </row>
    <row r="276" spans="20:22" ht="12.75">
      <c r="T276" s="192"/>
      <c r="U276" s="192"/>
      <c r="V276" s="192"/>
    </row>
    <row r="277" spans="20:22" ht="12.75">
      <c r="T277" s="192"/>
      <c r="U277" s="192"/>
      <c r="V277" s="192"/>
    </row>
    <row r="278" spans="20:22" ht="12.75">
      <c r="T278" s="192"/>
      <c r="U278" s="192"/>
      <c r="V278" s="192"/>
    </row>
    <row r="279" spans="20:22" ht="12.75">
      <c r="T279" s="192"/>
      <c r="U279" s="192"/>
      <c r="V279" s="192"/>
    </row>
    <row r="280" spans="20:22" ht="12.75">
      <c r="T280" s="192"/>
      <c r="U280" s="192"/>
      <c r="V280" s="192"/>
    </row>
    <row r="281" spans="20:22" ht="12.75">
      <c r="T281" s="192"/>
      <c r="U281" s="192"/>
      <c r="V281" s="192"/>
    </row>
    <row r="282" spans="20:22" ht="12.75">
      <c r="T282" s="192"/>
      <c r="U282" s="192"/>
      <c r="V282" s="192"/>
    </row>
    <row r="283" spans="20:22" ht="12.75">
      <c r="T283" s="192"/>
      <c r="U283" s="192"/>
      <c r="V283" s="192"/>
    </row>
    <row r="284" spans="20:22" ht="12.75">
      <c r="T284" s="192"/>
      <c r="U284" s="192"/>
      <c r="V284" s="192"/>
    </row>
    <row r="285" spans="20:22" ht="12.75">
      <c r="T285" s="192"/>
      <c r="U285" s="192"/>
      <c r="V285" s="192"/>
    </row>
    <row r="286" spans="20:22" ht="12.75">
      <c r="T286" s="192"/>
      <c r="U286" s="192"/>
      <c r="V286" s="192"/>
    </row>
    <row r="287" spans="20:22" ht="12.75">
      <c r="T287" s="192"/>
      <c r="U287" s="192"/>
      <c r="V287" s="192"/>
    </row>
    <row r="288" spans="20:22" ht="12.75">
      <c r="T288" s="192"/>
      <c r="U288" s="192"/>
      <c r="V288" s="192"/>
    </row>
    <row r="289" spans="20:22" ht="12.75">
      <c r="T289" s="192"/>
      <c r="U289" s="192"/>
      <c r="V289" s="192"/>
    </row>
    <row r="290" spans="20:22" ht="12.75">
      <c r="T290" s="192"/>
      <c r="U290" s="192"/>
      <c r="V290" s="192"/>
    </row>
    <row r="291" spans="20:22" ht="12.75">
      <c r="T291" s="192"/>
      <c r="U291" s="192"/>
      <c r="V291" s="192"/>
    </row>
    <row r="292" spans="20:22" ht="12.75">
      <c r="T292" s="192"/>
      <c r="U292" s="192"/>
      <c r="V292" s="192"/>
    </row>
    <row r="293" spans="20:22" ht="12.75">
      <c r="T293" s="192"/>
      <c r="U293" s="192"/>
      <c r="V293" s="192"/>
    </row>
    <row r="294" spans="20:22" ht="12.75">
      <c r="T294" s="192"/>
      <c r="U294" s="192"/>
      <c r="V294" s="192"/>
    </row>
    <row r="295" spans="20:22" ht="12.75">
      <c r="T295" s="192"/>
      <c r="U295" s="192"/>
      <c r="V295" s="192"/>
    </row>
    <row r="296" spans="20:22" ht="12.75">
      <c r="T296" s="192"/>
      <c r="U296" s="192"/>
      <c r="V296" s="192"/>
    </row>
    <row r="297" spans="20:22" ht="12.75">
      <c r="T297" s="192"/>
      <c r="U297" s="192"/>
      <c r="V297" s="192"/>
    </row>
    <row r="298" spans="20:22" ht="12.75">
      <c r="T298" s="192"/>
      <c r="U298" s="192"/>
      <c r="V298" s="192"/>
    </row>
    <row r="299" spans="20:22" ht="12.75">
      <c r="T299" s="192"/>
      <c r="U299" s="192"/>
      <c r="V299" s="192"/>
    </row>
    <row r="300" spans="20:22" ht="12.75">
      <c r="T300" s="192"/>
      <c r="U300" s="192"/>
      <c r="V300" s="192"/>
    </row>
    <row r="301" spans="20:22" ht="12.75">
      <c r="T301" s="192"/>
      <c r="U301" s="192"/>
      <c r="V301" s="192"/>
    </row>
    <row r="302" spans="20:22" ht="12.75">
      <c r="T302" s="192"/>
      <c r="U302" s="192"/>
      <c r="V302" s="192"/>
    </row>
    <row r="303" spans="20:22" ht="12.75">
      <c r="T303" s="192"/>
      <c r="U303" s="192"/>
      <c r="V303" s="192"/>
    </row>
    <row r="304" spans="20:22" ht="12.75">
      <c r="T304" s="192"/>
      <c r="U304" s="192"/>
      <c r="V304" s="192"/>
    </row>
    <row r="305" spans="20:22" ht="12.75">
      <c r="T305" s="192"/>
      <c r="U305" s="192"/>
      <c r="V305" s="192"/>
    </row>
    <row r="306" spans="20:22" ht="12.75">
      <c r="T306" s="192"/>
      <c r="U306" s="192"/>
      <c r="V306" s="192"/>
    </row>
    <row r="307" spans="20:22" ht="12.75">
      <c r="T307" s="192"/>
      <c r="U307" s="192"/>
      <c r="V307" s="192"/>
    </row>
    <row r="308" spans="20:22" ht="12.75">
      <c r="T308" s="192"/>
      <c r="U308" s="192"/>
      <c r="V308" s="192"/>
    </row>
    <row r="309" spans="20:22" ht="12.75">
      <c r="T309" s="192"/>
      <c r="U309" s="192"/>
      <c r="V309" s="192"/>
    </row>
    <row r="310" spans="20:22" ht="12.75">
      <c r="T310" s="192"/>
      <c r="U310" s="192"/>
      <c r="V310" s="192"/>
    </row>
    <row r="311" spans="20:22" ht="12.75">
      <c r="T311" s="192"/>
      <c r="U311" s="192"/>
      <c r="V311" s="192"/>
    </row>
    <row r="312" spans="20:22" ht="12.75">
      <c r="T312" s="192"/>
      <c r="U312" s="192"/>
      <c r="V312" s="192"/>
    </row>
    <row r="313" spans="20:22" ht="12.75">
      <c r="T313" s="192"/>
      <c r="U313" s="192"/>
      <c r="V313" s="192"/>
    </row>
    <row r="314" spans="20:22" ht="12.75">
      <c r="T314" s="192"/>
      <c r="U314" s="192"/>
      <c r="V314" s="192"/>
    </row>
    <row r="315" spans="20:22" ht="12.75">
      <c r="T315" s="192"/>
      <c r="U315" s="192"/>
      <c r="V315" s="192"/>
    </row>
    <row r="316" spans="20:22" ht="12.75">
      <c r="T316" s="192"/>
      <c r="U316" s="192"/>
      <c r="V316" s="192"/>
    </row>
    <row r="317" spans="20:22" ht="12.75">
      <c r="T317" s="192"/>
      <c r="U317" s="192"/>
      <c r="V317" s="192"/>
    </row>
    <row r="318" spans="20:22" ht="12.75">
      <c r="T318" s="192"/>
      <c r="U318" s="192"/>
      <c r="V318" s="192"/>
    </row>
    <row r="319" spans="20:22" ht="12.75">
      <c r="T319" s="192"/>
      <c r="U319" s="192"/>
      <c r="V319" s="192"/>
    </row>
    <row r="320" spans="20:22" ht="12.75">
      <c r="T320" s="192"/>
      <c r="U320" s="192"/>
      <c r="V320" s="192"/>
    </row>
    <row r="321" spans="20:22" ht="12.75">
      <c r="T321" s="192"/>
      <c r="U321" s="192"/>
      <c r="V321" s="192"/>
    </row>
    <row r="322" spans="20:22" ht="12.75">
      <c r="T322" s="192"/>
      <c r="U322" s="192"/>
      <c r="V322" s="192"/>
    </row>
    <row r="323" spans="20:22" ht="12.75">
      <c r="T323" s="192"/>
      <c r="U323" s="192"/>
      <c r="V323" s="192"/>
    </row>
    <row r="324" spans="20:22" ht="12.75">
      <c r="T324" s="192"/>
      <c r="U324" s="192"/>
      <c r="V324" s="192"/>
    </row>
    <row r="325" spans="20:22" ht="12.75">
      <c r="T325" s="192"/>
      <c r="U325" s="192"/>
      <c r="V325" s="192"/>
    </row>
    <row r="326" spans="20:22" ht="12.75">
      <c r="T326" s="192"/>
      <c r="U326" s="192"/>
      <c r="V326" s="192"/>
    </row>
    <row r="327" spans="20:22" ht="12.75">
      <c r="T327" s="192"/>
      <c r="U327" s="192"/>
      <c r="V327" s="192"/>
    </row>
    <row r="328" spans="20:22" ht="12.75">
      <c r="T328" s="192"/>
      <c r="U328" s="192"/>
      <c r="V328" s="192"/>
    </row>
    <row r="329" spans="20:22" ht="12.75">
      <c r="T329" s="192"/>
      <c r="U329" s="192"/>
      <c r="V329" s="192"/>
    </row>
    <row r="330" spans="20:22" ht="12.75">
      <c r="T330" s="192"/>
      <c r="U330" s="192"/>
      <c r="V330" s="192"/>
    </row>
    <row r="331" spans="20:22" ht="12.75">
      <c r="T331" s="192"/>
      <c r="U331" s="192"/>
      <c r="V331" s="192"/>
    </row>
    <row r="332" spans="20:22" ht="12.75">
      <c r="T332" s="192"/>
      <c r="U332" s="192"/>
      <c r="V332" s="192"/>
    </row>
    <row r="333" spans="20:22" ht="12.75">
      <c r="T333" s="192"/>
      <c r="U333" s="192"/>
      <c r="V333" s="192"/>
    </row>
    <row r="334" spans="20:22" ht="12.75">
      <c r="T334" s="192"/>
      <c r="U334" s="192"/>
      <c r="V334" s="192"/>
    </row>
    <row r="335" spans="20:22" ht="12.75">
      <c r="T335" s="192"/>
      <c r="U335" s="192"/>
      <c r="V335" s="192"/>
    </row>
    <row r="336" spans="20:22" ht="12.75">
      <c r="T336" s="192"/>
      <c r="U336" s="192"/>
      <c r="V336" s="192"/>
    </row>
    <row r="337" spans="20:22" ht="12.75">
      <c r="T337" s="192"/>
      <c r="U337" s="192"/>
      <c r="V337" s="192"/>
    </row>
    <row r="338" spans="20:22" ht="12.75">
      <c r="T338" s="192"/>
      <c r="U338" s="192"/>
      <c r="V338" s="192"/>
    </row>
    <row r="339" spans="20:22" ht="12.75">
      <c r="T339" s="192"/>
      <c r="U339" s="192"/>
      <c r="V339" s="192"/>
    </row>
    <row r="340" spans="20:22" ht="12.75">
      <c r="T340" s="192"/>
      <c r="U340" s="192"/>
      <c r="V340" s="192"/>
    </row>
    <row r="341" spans="20:22" ht="12.75">
      <c r="T341" s="192"/>
      <c r="U341" s="192"/>
      <c r="V341" s="192"/>
    </row>
    <row r="342" spans="20:22" ht="12.75">
      <c r="T342" s="192"/>
      <c r="U342" s="192"/>
      <c r="V342" s="192"/>
    </row>
    <row r="343" spans="20:22" ht="12.75">
      <c r="T343" s="192"/>
      <c r="U343" s="192"/>
      <c r="V343" s="192"/>
    </row>
    <row r="344" spans="20:22" ht="12.75">
      <c r="T344" s="192"/>
      <c r="U344" s="192"/>
      <c r="V344" s="192"/>
    </row>
    <row r="345" spans="20:22" ht="12.75">
      <c r="T345" s="192"/>
      <c r="U345" s="192"/>
      <c r="V345" s="192"/>
    </row>
    <row r="346" spans="20:22" ht="12.75">
      <c r="T346" s="192"/>
      <c r="U346" s="192"/>
      <c r="V346" s="192"/>
    </row>
    <row r="347" spans="20:22" ht="12.75">
      <c r="T347" s="192"/>
      <c r="U347" s="192"/>
      <c r="V347" s="192"/>
    </row>
    <row r="348" spans="20:22" ht="12.75">
      <c r="T348" s="192"/>
      <c r="U348" s="192"/>
      <c r="V348" s="192"/>
    </row>
    <row r="349" spans="20:22" ht="12.75">
      <c r="T349" s="192"/>
      <c r="U349" s="192"/>
      <c r="V349" s="192"/>
    </row>
    <row r="350" spans="20:22" ht="12.75">
      <c r="T350" s="192"/>
      <c r="U350" s="192"/>
      <c r="V350" s="192"/>
    </row>
    <row r="351" spans="20:22" ht="12.75">
      <c r="T351" s="192"/>
      <c r="U351" s="192"/>
      <c r="V351" s="192"/>
    </row>
    <row r="352" spans="20:22" ht="12.75">
      <c r="T352" s="192"/>
      <c r="U352" s="192"/>
      <c r="V352" s="192"/>
    </row>
    <row r="353" spans="20:22" ht="12.75">
      <c r="T353" s="192"/>
      <c r="U353" s="192"/>
      <c r="V353" s="192"/>
    </row>
    <row r="354" spans="20:22" ht="12.75">
      <c r="T354" s="192"/>
      <c r="U354" s="192"/>
      <c r="V354" s="192"/>
    </row>
    <row r="355" spans="20:22" ht="12.75">
      <c r="T355" s="192"/>
      <c r="U355" s="192"/>
      <c r="V355" s="192"/>
    </row>
    <row r="356" spans="20:22" ht="12.75">
      <c r="T356" s="192"/>
      <c r="U356" s="192"/>
      <c r="V356" s="192"/>
    </row>
    <row r="357" spans="20:22" ht="12.75">
      <c r="T357" s="192"/>
      <c r="U357" s="192"/>
      <c r="V357" s="192"/>
    </row>
    <row r="358" spans="20:22" ht="12.75">
      <c r="T358" s="192"/>
      <c r="U358" s="192"/>
      <c r="V358" s="192"/>
    </row>
    <row r="359" spans="20:22" ht="12.75">
      <c r="T359" s="192"/>
      <c r="U359" s="192"/>
      <c r="V359" s="192"/>
    </row>
    <row r="360" spans="20:22" ht="12.75">
      <c r="T360" s="192"/>
      <c r="U360" s="192"/>
      <c r="V360" s="192"/>
    </row>
    <row r="361" spans="20:22" ht="12.75">
      <c r="T361" s="192"/>
      <c r="U361" s="192"/>
      <c r="V361" s="192"/>
    </row>
    <row r="362" spans="20:22" ht="12.75">
      <c r="T362" s="192"/>
      <c r="U362" s="192"/>
      <c r="V362" s="192"/>
    </row>
    <row r="363" spans="20:22" ht="12.75">
      <c r="T363" s="192"/>
      <c r="U363" s="192"/>
      <c r="V363" s="192"/>
    </row>
    <row r="364" spans="20:22" ht="12.75">
      <c r="T364" s="192"/>
      <c r="U364" s="192"/>
      <c r="V364" s="192"/>
    </row>
    <row r="365" spans="20:22" ht="12.75">
      <c r="T365" s="192"/>
      <c r="U365" s="192"/>
      <c r="V365" s="192"/>
    </row>
    <row r="366" spans="20:22" ht="12.75">
      <c r="T366" s="192"/>
      <c r="U366" s="192"/>
      <c r="V366" s="192"/>
    </row>
    <row r="367" spans="20:22" ht="12.75">
      <c r="T367" s="192"/>
      <c r="U367" s="192"/>
      <c r="V367" s="192"/>
    </row>
    <row r="368" spans="20:22" ht="12.75">
      <c r="T368" s="192"/>
      <c r="U368" s="192"/>
      <c r="V368" s="192"/>
    </row>
    <row r="369" spans="20:22" ht="12.75">
      <c r="T369" s="192"/>
      <c r="U369" s="192"/>
      <c r="V369" s="192"/>
    </row>
    <row r="370" spans="20:22" ht="12.75">
      <c r="T370" s="192"/>
      <c r="U370" s="192"/>
      <c r="V370" s="192"/>
    </row>
    <row r="371" spans="20:22" ht="12.75">
      <c r="T371" s="192"/>
      <c r="U371" s="192"/>
      <c r="V371" s="192"/>
    </row>
    <row r="372" spans="20:22" ht="12.75">
      <c r="T372" s="192"/>
      <c r="U372" s="192"/>
      <c r="V372" s="192"/>
    </row>
    <row r="373" spans="20:22" ht="12.75">
      <c r="T373" s="192"/>
      <c r="U373" s="192"/>
      <c r="V373" s="192"/>
    </row>
    <row r="374" spans="20:22" ht="12.75">
      <c r="T374" s="192"/>
      <c r="U374" s="192"/>
      <c r="V374" s="192"/>
    </row>
    <row r="375" spans="20:22" ht="12.75">
      <c r="T375" s="192"/>
      <c r="U375" s="192"/>
      <c r="V375" s="192"/>
    </row>
    <row r="376" spans="20:22" ht="12.75">
      <c r="T376" s="192"/>
      <c r="U376" s="192"/>
      <c r="V376" s="192"/>
    </row>
    <row r="377" spans="20:22" ht="12.75">
      <c r="T377" s="192"/>
      <c r="U377" s="192"/>
      <c r="V377" s="192"/>
    </row>
    <row r="378" spans="20:22" ht="12.75">
      <c r="T378" s="192"/>
      <c r="U378" s="192"/>
      <c r="V378" s="192"/>
    </row>
    <row r="379" spans="20:22" ht="12.75">
      <c r="T379" s="192"/>
      <c r="U379" s="192"/>
      <c r="V379" s="192"/>
    </row>
    <row r="380" spans="20:22" ht="12.75">
      <c r="T380" s="192"/>
      <c r="U380" s="192"/>
      <c r="V380" s="192"/>
    </row>
    <row r="381" spans="20:22" ht="12.75">
      <c r="T381" s="192"/>
      <c r="U381" s="192"/>
      <c r="V381" s="192"/>
    </row>
    <row r="382" spans="20:22" ht="12.75">
      <c r="T382" s="192"/>
      <c r="U382" s="192"/>
      <c r="V382" s="192"/>
    </row>
    <row r="383" spans="20:22" ht="12.75">
      <c r="T383" s="192"/>
      <c r="U383" s="192"/>
      <c r="V383" s="192"/>
    </row>
    <row r="384" spans="20:22" ht="12.75">
      <c r="T384" s="192"/>
      <c r="U384" s="192"/>
      <c r="V384" s="192"/>
    </row>
    <row r="385" spans="20:22" ht="12.75">
      <c r="T385" s="192"/>
      <c r="U385" s="192"/>
      <c r="V385" s="192"/>
    </row>
    <row r="386" spans="20:22" ht="12.75">
      <c r="T386" s="192"/>
      <c r="U386" s="192"/>
      <c r="V386" s="192"/>
    </row>
    <row r="387" spans="20:22" ht="12.75">
      <c r="T387" s="192"/>
      <c r="U387" s="192"/>
      <c r="V387" s="192"/>
    </row>
    <row r="388" spans="20:22" ht="12.75">
      <c r="T388" s="192"/>
      <c r="U388" s="192"/>
      <c r="V388" s="192"/>
    </row>
    <row r="389" spans="20:22" ht="12.75">
      <c r="T389" s="192"/>
      <c r="U389" s="192"/>
      <c r="V389" s="192"/>
    </row>
    <row r="390" spans="20:22" ht="12.75">
      <c r="T390" s="192"/>
      <c r="U390" s="192"/>
      <c r="V390" s="192"/>
    </row>
    <row r="391" spans="20:22" ht="12.75">
      <c r="T391" s="192"/>
      <c r="U391" s="192"/>
      <c r="V391" s="192"/>
    </row>
    <row r="392" spans="20:22" ht="12.75">
      <c r="T392" s="192"/>
      <c r="U392" s="192"/>
      <c r="V392" s="192"/>
    </row>
    <row r="393" spans="20:22" ht="12.75">
      <c r="T393" s="192"/>
      <c r="U393" s="192"/>
      <c r="V393" s="192"/>
    </row>
    <row r="394" spans="20:22" ht="12.75">
      <c r="T394" s="192"/>
      <c r="U394" s="192"/>
      <c r="V394" s="192"/>
    </row>
    <row r="395" spans="20:22" ht="12.75">
      <c r="T395" s="192"/>
      <c r="U395" s="192"/>
      <c r="V395" s="192"/>
    </row>
    <row r="396" spans="20:22" ht="12.75">
      <c r="T396" s="192"/>
      <c r="U396" s="192"/>
      <c r="V396" s="192"/>
    </row>
    <row r="397" spans="20:22" ht="12.75">
      <c r="T397" s="192"/>
      <c r="U397" s="192"/>
      <c r="V397" s="192"/>
    </row>
    <row r="398" spans="20:22" ht="12.75">
      <c r="T398" s="192"/>
      <c r="U398" s="192"/>
      <c r="V398" s="192"/>
    </row>
    <row r="399" spans="20:22" ht="12.75">
      <c r="T399" s="192"/>
      <c r="U399" s="192"/>
      <c r="V399" s="192"/>
    </row>
    <row r="400" spans="20:22" ht="12.75">
      <c r="T400" s="192"/>
      <c r="U400" s="192"/>
      <c r="V400" s="192"/>
    </row>
    <row r="401" spans="20:22" ht="12.75">
      <c r="T401" s="192"/>
      <c r="U401" s="192"/>
      <c r="V401" s="192"/>
    </row>
    <row r="402" spans="20:22" ht="12.75">
      <c r="T402" s="192"/>
      <c r="U402" s="192"/>
      <c r="V402" s="192"/>
    </row>
    <row r="403" spans="20:22" ht="12.75">
      <c r="T403" s="192"/>
      <c r="U403" s="192"/>
      <c r="V403" s="192"/>
    </row>
    <row r="404" spans="20:22" ht="12.75">
      <c r="T404" s="192"/>
      <c r="U404" s="192"/>
      <c r="V404" s="192"/>
    </row>
    <row r="405" spans="20:22" ht="12.75">
      <c r="T405" s="192"/>
      <c r="U405" s="192"/>
      <c r="V405" s="192"/>
    </row>
    <row r="406" spans="20:22" ht="12.75">
      <c r="T406" s="192"/>
      <c r="U406" s="192"/>
      <c r="V406" s="192"/>
    </row>
    <row r="407" spans="20:22" ht="12.75">
      <c r="T407" s="192"/>
      <c r="U407" s="192"/>
      <c r="V407" s="192"/>
    </row>
    <row r="408" spans="20:22" ht="12.75">
      <c r="T408" s="192"/>
      <c r="U408" s="192"/>
      <c r="V408" s="192"/>
    </row>
    <row r="409" spans="20:22" ht="12.75">
      <c r="T409" s="192"/>
      <c r="U409" s="192"/>
      <c r="V409" s="192"/>
    </row>
    <row r="410" spans="20:22" ht="12.75">
      <c r="T410" s="192"/>
      <c r="U410" s="192"/>
      <c r="V410" s="192"/>
    </row>
    <row r="411" spans="20:22" ht="12.75">
      <c r="T411" s="192"/>
      <c r="U411" s="192"/>
      <c r="V411" s="192"/>
    </row>
    <row r="412" spans="20:22" ht="12.75">
      <c r="T412" s="192"/>
      <c r="U412" s="192"/>
      <c r="V412" s="192"/>
    </row>
    <row r="413" spans="20:22" ht="12.75">
      <c r="T413" s="192"/>
      <c r="U413" s="192"/>
      <c r="V413" s="192"/>
    </row>
    <row r="414" spans="20:22" ht="12.75">
      <c r="T414" s="192"/>
      <c r="U414" s="192"/>
      <c r="V414" s="192"/>
    </row>
    <row r="415" spans="20:22" ht="12.75">
      <c r="T415" s="192"/>
      <c r="U415" s="192"/>
      <c r="V415" s="192"/>
    </row>
    <row r="416" spans="20:22" ht="12.75">
      <c r="T416" s="192"/>
      <c r="U416" s="192"/>
      <c r="V416" s="192"/>
    </row>
    <row r="417" spans="20:22" ht="12.75">
      <c r="T417" s="192"/>
      <c r="U417" s="192"/>
      <c r="V417" s="192"/>
    </row>
    <row r="418" spans="20:22" ht="12.75">
      <c r="T418" s="192"/>
      <c r="U418" s="192"/>
      <c r="V418" s="192"/>
    </row>
    <row r="419" spans="20:22" ht="12.75">
      <c r="T419" s="192"/>
      <c r="U419" s="192"/>
      <c r="V419" s="192"/>
    </row>
    <row r="420" spans="20:22" ht="12.75">
      <c r="T420" s="192"/>
      <c r="U420" s="192"/>
      <c r="V420" s="192"/>
    </row>
    <row r="421" spans="20:22" ht="12.75">
      <c r="T421" s="192"/>
      <c r="U421" s="192"/>
      <c r="V421" s="192"/>
    </row>
    <row r="422" spans="20:22" ht="12.75">
      <c r="T422" s="192"/>
      <c r="U422" s="192"/>
      <c r="V422" s="192"/>
    </row>
    <row r="423" spans="20:22" ht="12.75">
      <c r="T423" s="192"/>
      <c r="U423" s="192"/>
      <c r="V423" s="192"/>
    </row>
    <row r="424" spans="20:22" ht="12.75">
      <c r="T424" s="192"/>
      <c r="U424" s="192"/>
      <c r="V424" s="192"/>
    </row>
    <row r="425" spans="20:22" ht="12.75">
      <c r="T425" s="192"/>
      <c r="U425" s="192"/>
      <c r="V425" s="192"/>
    </row>
    <row r="426" spans="20:22" ht="12.75">
      <c r="T426" s="192"/>
      <c r="U426" s="192"/>
      <c r="V426" s="192"/>
    </row>
    <row r="427" spans="20:22" ht="12.75">
      <c r="T427" s="192"/>
      <c r="U427" s="192"/>
      <c r="V427" s="192"/>
    </row>
    <row r="428" spans="20:22" ht="12.75">
      <c r="T428" s="192"/>
      <c r="U428" s="192"/>
      <c r="V428" s="192"/>
    </row>
    <row r="429" spans="20:22" ht="12.75">
      <c r="T429" s="192"/>
      <c r="U429" s="192"/>
      <c r="V429" s="192"/>
    </row>
    <row r="430" spans="20:22" ht="12.75">
      <c r="T430" s="192"/>
      <c r="U430" s="192"/>
      <c r="V430" s="192"/>
    </row>
    <row r="431" spans="20:22" ht="12.75">
      <c r="T431" s="192"/>
      <c r="U431" s="192"/>
      <c r="V431" s="192"/>
    </row>
    <row r="432" spans="20:22" ht="12.75">
      <c r="T432" s="192"/>
      <c r="U432" s="192"/>
      <c r="V432" s="192"/>
    </row>
    <row r="433" spans="20:22" ht="12.75">
      <c r="T433" s="192"/>
      <c r="U433" s="192"/>
      <c r="V433" s="192"/>
    </row>
    <row r="434" spans="20:22" ht="12.75">
      <c r="T434" s="192"/>
      <c r="U434" s="192"/>
      <c r="V434" s="253"/>
    </row>
    <row r="435" spans="20:22" ht="12.75">
      <c r="T435" s="192"/>
      <c r="U435" s="192"/>
      <c r="V435" s="253"/>
    </row>
    <row r="436" spans="20:22" ht="12.75">
      <c r="T436" s="192"/>
      <c r="U436" s="192"/>
      <c r="V436" s="192"/>
    </row>
    <row r="437" spans="20:22" ht="12.75">
      <c r="T437" s="192"/>
      <c r="U437" s="192"/>
      <c r="V437" s="192"/>
    </row>
    <row r="438" spans="20:22" ht="12.75">
      <c r="T438" s="192"/>
      <c r="U438" s="192"/>
      <c r="V438" s="192"/>
    </row>
    <row r="439" spans="20:22" ht="12.75">
      <c r="T439" s="192"/>
      <c r="U439" s="192"/>
      <c r="V439" s="192"/>
    </row>
    <row r="440" spans="20:22" ht="12.75">
      <c r="T440" s="192"/>
      <c r="U440" s="192"/>
      <c r="V440" s="192"/>
    </row>
    <row r="441" spans="20:22" ht="12.75">
      <c r="T441" s="192"/>
      <c r="U441" s="192"/>
      <c r="V441" s="192"/>
    </row>
    <row r="442" spans="20:22" ht="12.75">
      <c r="T442" s="192"/>
      <c r="U442" s="192"/>
      <c r="V442" s="192"/>
    </row>
    <row r="443" spans="20:22" ht="12.75">
      <c r="T443" s="192"/>
      <c r="U443" s="192"/>
      <c r="V443" s="192"/>
    </row>
    <row r="444" spans="20:22" ht="12.75">
      <c r="T444" s="192"/>
      <c r="U444" s="192"/>
      <c r="V444" s="192"/>
    </row>
    <row r="445" spans="20:22" ht="12.75">
      <c r="T445" s="192"/>
      <c r="U445" s="192"/>
      <c r="V445" s="192"/>
    </row>
    <row r="446" spans="20:22" ht="12.75">
      <c r="T446" s="192"/>
      <c r="U446" s="192"/>
      <c r="V446" s="192"/>
    </row>
    <row r="447" spans="20:22" ht="12.75">
      <c r="T447" s="192"/>
      <c r="U447" s="192"/>
      <c r="V447" s="192"/>
    </row>
    <row r="448" spans="20:22" ht="12.75">
      <c r="T448" s="192"/>
      <c r="U448" s="192"/>
      <c r="V448" s="192"/>
    </row>
    <row r="449" spans="20:22" ht="12.75">
      <c r="T449" s="192"/>
      <c r="U449" s="192"/>
      <c r="V449" s="192"/>
    </row>
    <row r="450" spans="20:22" ht="12.75">
      <c r="T450" s="192"/>
      <c r="U450" s="192"/>
      <c r="V450" s="192"/>
    </row>
    <row r="451" spans="20:22" ht="12.75">
      <c r="T451" s="192"/>
      <c r="U451" s="192"/>
      <c r="V451" s="192"/>
    </row>
    <row r="452" spans="20:22" ht="12.75">
      <c r="T452" s="192"/>
      <c r="U452" s="192"/>
      <c r="V452" s="192"/>
    </row>
    <row r="453" spans="20:22" ht="12.75">
      <c r="T453" s="192"/>
      <c r="U453" s="192"/>
      <c r="V453" s="192"/>
    </row>
    <row r="454" spans="20:22" ht="12.75">
      <c r="T454" s="192"/>
      <c r="U454" s="192"/>
      <c r="V454" s="192"/>
    </row>
    <row r="455" spans="20:22" ht="12.75">
      <c r="T455" s="192"/>
      <c r="U455" s="192"/>
      <c r="V455" s="192"/>
    </row>
    <row r="456" spans="20:22" ht="12.75">
      <c r="T456" s="192"/>
      <c r="U456" s="192"/>
      <c r="V456" s="192"/>
    </row>
    <row r="457" spans="21:22" ht="12.75">
      <c r="U457" s="192"/>
      <c r="V457" s="192"/>
    </row>
    <row r="458" spans="21:22" ht="12.75">
      <c r="U458" s="192"/>
      <c r="V458" s="192"/>
    </row>
  </sheetData>
  <sheetProtection password="EA02" sheet="1" objects="1" scenarios="1" selectLockedCells="1"/>
  <mergeCells count="86">
    <mergeCell ref="A18:P18"/>
    <mergeCell ref="B33:R35"/>
    <mergeCell ref="A28:R31"/>
    <mergeCell ref="A20:R27"/>
    <mergeCell ref="G5:I5"/>
    <mergeCell ref="A10:P10"/>
    <mergeCell ref="A11:P11"/>
    <mergeCell ref="I14:M15"/>
    <mergeCell ref="N14:P15"/>
    <mergeCell ref="O51:P52"/>
    <mergeCell ref="Q51:R52"/>
    <mergeCell ref="I46:N47"/>
    <mergeCell ref="O46:P47"/>
    <mergeCell ref="K48:N50"/>
    <mergeCell ref="I51:J52"/>
    <mergeCell ref="K51:L52"/>
    <mergeCell ref="E46:H50"/>
    <mergeCell ref="B40:R42"/>
    <mergeCell ref="B37:R38"/>
    <mergeCell ref="A45:P45"/>
    <mergeCell ref="B46:D52"/>
    <mergeCell ref="A46:A52"/>
    <mergeCell ref="M51:N52"/>
    <mergeCell ref="E51:H52"/>
    <mergeCell ref="Q46:R47"/>
    <mergeCell ref="I48:J49"/>
    <mergeCell ref="B53:D53"/>
    <mergeCell ref="F53:H53"/>
    <mergeCell ref="B55:D55"/>
    <mergeCell ref="F55:H55"/>
    <mergeCell ref="B54:D54"/>
    <mergeCell ref="F54:H54"/>
    <mergeCell ref="B60:D60"/>
    <mergeCell ref="J58:J59"/>
    <mergeCell ref="B59:D59"/>
    <mergeCell ref="L58:L59"/>
    <mergeCell ref="F60:H60"/>
    <mergeCell ref="F58:H59"/>
    <mergeCell ref="B62:D62"/>
    <mergeCell ref="P58:P59"/>
    <mergeCell ref="B61:D61"/>
    <mergeCell ref="F61:H61"/>
    <mergeCell ref="A56:A57"/>
    <mergeCell ref="F56:H56"/>
    <mergeCell ref="B57:D57"/>
    <mergeCell ref="F57:H57"/>
    <mergeCell ref="A58:A59"/>
    <mergeCell ref="B58:D58"/>
    <mergeCell ref="R64:R65"/>
    <mergeCell ref="J64:J65"/>
    <mergeCell ref="A71:P71"/>
    <mergeCell ref="A64:A65"/>
    <mergeCell ref="R58:R59"/>
    <mergeCell ref="N58:N59"/>
    <mergeCell ref="B65:D65"/>
    <mergeCell ref="L64:L65"/>
    <mergeCell ref="N64:N65"/>
    <mergeCell ref="B64:D64"/>
    <mergeCell ref="B91:R92"/>
    <mergeCell ref="A83:P83"/>
    <mergeCell ref="A73:R76"/>
    <mergeCell ref="A77:R81"/>
    <mergeCell ref="A84:R84"/>
    <mergeCell ref="F62:H62"/>
    <mergeCell ref="B63:D63"/>
    <mergeCell ref="F63:H63"/>
    <mergeCell ref="F64:H65"/>
    <mergeCell ref="P64:P65"/>
    <mergeCell ref="A115:P115"/>
    <mergeCell ref="B108:R110"/>
    <mergeCell ref="B111:R113"/>
    <mergeCell ref="B101:R103"/>
    <mergeCell ref="B104:R106"/>
    <mergeCell ref="B86:R87"/>
    <mergeCell ref="B94:P94"/>
    <mergeCell ref="B96:R100"/>
    <mergeCell ref="B107:P107"/>
    <mergeCell ref="B88:R90"/>
    <mergeCell ref="B131:R132"/>
    <mergeCell ref="B133:R135"/>
    <mergeCell ref="A136:R142"/>
    <mergeCell ref="A116:R123"/>
    <mergeCell ref="A125:R126"/>
    <mergeCell ref="A124:P124"/>
    <mergeCell ref="A127:P127"/>
    <mergeCell ref="B128:R130"/>
  </mergeCells>
  <dataValidations count="2">
    <dataValidation type="whole" operator="greaterThanOrEqual" allowBlank="1" showInputMessage="1" showErrorMessage="1" errorTitle="ATTENZIONE!" error="VALORE IMMESSO NON VALIDO" sqref="F53:H56 F58:H64 P53:P56 N58:N65 N53:N56 L58:L65 L53:L56 J58:J65 J53:J56 P58:P65">
      <formula1>0</formula1>
    </dataValidation>
    <dataValidation type="whole" operator="lessThanOrEqual" showInputMessage="1" showErrorMessage="1" errorTitle="ATTENZIONE!" error="VALORE IMMESSO NON VALIDO" sqref="R58:R65 R53:R56">
      <formula1>P58</formula1>
    </dataValidation>
  </dataValidations>
  <printOptions/>
  <pageMargins left="0.26" right="0.19" top="0.53" bottom="0.51" header="0.29" footer="0.24"/>
  <pageSetup fitToHeight="2" fitToWidth="1" horizontalDpi="600" verticalDpi="600" orientation="portrait" paperSize="9" scale="70" r:id="rId4"/>
  <rowBreaks count="1" manualBreakCount="1">
    <brk id="70" max="255" man="1"/>
  </rowBreaks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61"/>
  <sheetViews>
    <sheetView zoomScale="80" zoomScaleNormal="80" zoomScalePageLayoutView="0" workbookViewId="0" topLeftCell="A1">
      <selection activeCell="B3" sqref="B3:M22"/>
    </sheetView>
  </sheetViews>
  <sheetFormatPr defaultColWidth="9.140625" defaultRowHeight="12.75"/>
  <cols>
    <col min="1" max="1" width="1.421875" style="0" customWidth="1"/>
    <col min="13" max="13" width="4.421875" style="0" customWidth="1"/>
  </cols>
  <sheetData>
    <row r="1" spans="15:26" ht="8.25" customHeight="1">
      <c r="O1" s="192"/>
      <c r="P1" s="192"/>
      <c r="Z1" t="s">
        <v>215</v>
      </c>
    </row>
    <row r="2" spans="1:16" ht="13.5" thickBot="1">
      <c r="A2" s="50" t="s">
        <v>400</v>
      </c>
      <c r="O2" s="192"/>
      <c r="P2" s="192"/>
    </row>
    <row r="3" spans="2:16" ht="13.5" thickTop="1">
      <c r="B3" s="750"/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2"/>
      <c r="O3" s="192"/>
      <c r="P3" s="192"/>
    </row>
    <row r="4" spans="2:16" ht="12.75">
      <c r="B4" s="753"/>
      <c r="C4" s="754"/>
      <c r="D4" s="754"/>
      <c r="E4" s="754"/>
      <c r="F4" s="754"/>
      <c r="G4" s="754"/>
      <c r="H4" s="754"/>
      <c r="I4" s="754"/>
      <c r="J4" s="754"/>
      <c r="K4" s="754"/>
      <c r="L4" s="754"/>
      <c r="M4" s="755"/>
      <c r="O4" s="192"/>
      <c r="P4" s="192"/>
    </row>
    <row r="5" spans="2:16" ht="12.75">
      <c r="B5" s="753"/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5"/>
      <c r="O5" s="192"/>
      <c r="P5" s="192"/>
    </row>
    <row r="6" spans="2:16" ht="12.75">
      <c r="B6" s="753"/>
      <c r="C6" s="754"/>
      <c r="D6" s="754"/>
      <c r="E6" s="754"/>
      <c r="F6" s="754"/>
      <c r="G6" s="754"/>
      <c r="H6" s="754"/>
      <c r="I6" s="754"/>
      <c r="J6" s="754"/>
      <c r="K6" s="754"/>
      <c r="L6" s="754"/>
      <c r="M6" s="755"/>
      <c r="O6" s="192"/>
      <c r="P6" s="192"/>
    </row>
    <row r="7" spans="2:16" ht="12.75">
      <c r="B7" s="753"/>
      <c r="C7" s="754"/>
      <c r="D7" s="754"/>
      <c r="E7" s="754"/>
      <c r="F7" s="754"/>
      <c r="G7" s="754"/>
      <c r="H7" s="754"/>
      <c r="I7" s="754"/>
      <c r="J7" s="754"/>
      <c r="K7" s="754"/>
      <c r="L7" s="754"/>
      <c r="M7" s="755"/>
      <c r="O7" s="192"/>
      <c r="P7" s="192"/>
    </row>
    <row r="8" spans="2:16" ht="12.75">
      <c r="B8" s="753"/>
      <c r="C8" s="754"/>
      <c r="D8" s="754"/>
      <c r="E8" s="754"/>
      <c r="F8" s="754"/>
      <c r="G8" s="754"/>
      <c r="H8" s="754"/>
      <c r="I8" s="754"/>
      <c r="J8" s="754"/>
      <c r="K8" s="754"/>
      <c r="L8" s="754"/>
      <c r="M8" s="755"/>
      <c r="O8" s="192"/>
      <c r="P8" s="192"/>
    </row>
    <row r="9" spans="2:16" ht="12.75">
      <c r="B9" s="753"/>
      <c r="C9" s="754"/>
      <c r="D9" s="754"/>
      <c r="E9" s="754"/>
      <c r="F9" s="754"/>
      <c r="G9" s="754"/>
      <c r="H9" s="754"/>
      <c r="I9" s="754"/>
      <c r="J9" s="754"/>
      <c r="K9" s="754"/>
      <c r="L9" s="754"/>
      <c r="M9" s="755"/>
      <c r="O9" s="192"/>
      <c r="P9" s="192"/>
    </row>
    <row r="10" spans="2:16" ht="12.75">
      <c r="B10" s="753"/>
      <c r="C10" s="754"/>
      <c r="D10" s="754"/>
      <c r="E10" s="754"/>
      <c r="F10" s="754"/>
      <c r="G10" s="754"/>
      <c r="H10" s="754"/>
      <c r="I10" s="754"/>
      <c r="J10" s="754"/>
      <c r="K10" s="754"/>
      <c r="L10" s="754"/>
      <c r="M10" s="755"/>
      <c r="O10" s="192"/>
      <c r="P10" s="192"/>
    </row>
    <row r="11" spans="2:16" ht="12.75">
      <c r="B11" s="753"/>
      <c r="C11" s="754"/>
      <c r="D11" s="754"/>
      <c r="E11" s="754"/>
      <c r="F11" s="754"/>
      <c r="G11" s="754"/>
      <c r="H11" s="754"/>
      <c r="I11" s="754"/>
      <c r="J11" s="754"/>
      <c r="K11" s="754"/>
      <c r="L11" s="754"/>
      <c r="M11" s="755"/>
      <c r="O11" s="192"/>
      <c r="P11" s="192"/>
    </row>
    <row r="12" spans="2:16" ht="12.75">
      <c r="B12" s="753"/>
      <c r="C12" s="754"/>
      <c r="D12" s="754"/>
      <c r="E12" s="754"/>
      <c r="F12" s="754"/>
      <c r="G12" s="754"/>
      <c r="H12" s="754"/>
      <c r="I12" s="754"/>
      <c r="J12" s="754"/>
      <c r="K12" s="754"/>
      <c r="L12" s="754"/>
      <c r="M12" s="755"/>
      <c r="O12" s="192"/>
      <c r="P12" s="192"/>
    </row>
    <row r="13" spans="2:16" ht="12.75">
      <c r="B13" s="753"/>
      <c r="C13" s="754"/>
      <c r="D13" s="754"/>
      <c r="E13" s="754"/>
      <c r="F13" s="754"/>
      <c r="G13" s="754"/>
      <c r="H13" s="754"/>
      <c r="I13" s="754"/>
      <c r="J13" s="754"/>
      <c r="K13" s="754"/>
      <c r="L13" s="754"/>
      <c r="M13" s="755"/>
      <c r="O13" s="192"/>
      <c r="P13" s="192"/>
    </row>
    <row r="14" spans="2:16" ht="12.75">
      <c r="B14" s="753"/>
      <c r="C14" s="754"/>
      <c r="D14" s="754"/>
      <c r="E14" s="754"/>
      <c r="F14" s="754"/>
      <c r="G14" s="754"/>
      <c r="H14" s="754"/>
      <c r="I14" s="754"/>
      <c r="J14" s="754"/>
      <c r="K14" s="754"/>
      <c r="L14" s="754"/>
      <c r="M14" s="755"/>
      <c r="O14" s="192"/>
      <c r="P14" s="192"/>
    </row>
    <row r="15" spans="2:16" ht="12.75">
      <c r="B15" s="753"/>
      <c r="C15" s="754"/>
      <c r="D15" s="754"/>
      <c r="E15" s="754"/>
      <c r="F15" s="754"/>
      <c r="G15" s="754"/>
      <c r="H15" s="754"/>
      <c r="I15" s="754"/>
      <c r="J15" s="754"/>
      <c r="K15" s="754"/>
      <c r="L15" s="754"/>
      <c r="M15" s="755"/>
      <c r="O15" s="192"/>
      <c r="P15" s="192"/>
    </row>
    <row r="16" spans="2:16" ht="12.75">
      <c r="B16" s="753"/>
      <c r="C16" s="754"/>
      <c r="D16" s="754"/>
      <c r="E16" s="754"/>
      <c r="F16" s="754"/>
      <c r="G16" s="754"/>
      <c r="H16" s="754"/>
      <c r="I16" s="754"/>
      <c r="J16" s="754"/>
      <c r="K16" s="754"/>
      <c r="L16" s="754"/>
      <c r="M16" s="755"/>
      <c r="O16" s="192"/>
      <c r="P16" s="192"/>
    </row>
    <row r="17" spans="2:16" ht="12.75">
      <c r="B17" s="753"/>
      <c r="C17" s="754"/>
      <c r="D17" s="754"/>
      <c r="E17" s="754"/>
      <c r="F17" s="754"/>
      <c r="G17" s="754"/>
      <c r="H17" s="754"/>
      <c r="I17" s="754"/>
      <c r="J17" s="754"/>
      <c r="K17" s="754"/>
      <c r="L17" s="754"/>
      <c r="M17" s="755"/>
      <c r="O17" s="192"/>
      <c r="P17" s="192"/>
    </row>
    <row r="18" spans="2:16" ht="12.75">
      <c r="B18" s="753"/>
      <c r="C18" s="754"/>
      <c r="D18" s="754"/>
      <c r="E18" s="754"/>
      <c r="F18" s="754"/>
      <c r="G18" s="754"/>
      <c r="H18" s="754"/>
      <c r="I18" s="754"/>
      <c r="J18" s="754"/>
      <c r="K18" s="754"/>
      <c r="L18" s="754"/>
      <c r="M18" s="755"/>
      <c r="O18" s="192"/>
      <c r="P18" s="192"/>
    </row>
    <row r="19" spans="2:16" ht="12.75">
      <c r="B19" s="753"/>
      <c r="C19" s="754"/>
      <c r="D19" s="754"/>
      <c r="E19" s="754"/>
      <c r="F19" s="754"/>
      <c r="G19" s="754"/>
      <c r="H19" s="754"/>
      <c r="I19" s="754"/>
      <c r="J19" s="754"/>
      <c r="K19" s="754"/>
      <c r="L19" s="754"/>
      <c r="M19" s="755"/>
      <c r="O19" s="192"/>
      <c r="P19" s="192"/>
    </row>
    <row r="20" spans="2:16" ht="12.75">
      <c r="B20" s="753"/>
      <c r="C20" s="754"/>
      <c r="D20" s="754"/>
      <c r="E20" s="754"/>
      <c r="F20" s="754"/>
      <c r="G20" s="754"/>
      <c r="H20" s="754"/>
      <c r="I20" s="754"/>
      <c r="J20" s="754"/>
      <c r="K20" s="754"/>
      <c r="L20" s="754"/>
      <c r="M20" s="755"/>
      <c r="O20" s="192"/>
      <c r="P20" s="192"/>
    </row>
    <row r="21" spans="2:16" ht="12.75">
      <c r="B21" s="753"/>
      <c r="C21" s="754"/>
      <c r="D21" s="754"/>
      <c r="E21" s="754"/>
      <c r="F21" s="754"/>
      <c r="G21" s="754"/>
      <c r="H21" s="754"/>
      <c r="I21" s="754"/>
      <c r="J21" s="754"/>
      <c r="K21" s="754"/>
      <c r="L21" s="754"/>
      <c r="M21" s="755"/>
      <c r="O21" s="192"/>
      <c r="P21" s="192"/>
    </row>
    <row r="22" spans="2:16" ht="13.5" thickBot="1">
      <c r="B22" s="756"/>
      <c r="C22" s="757"/>
      <c r="D22" s="757"/>
      <c r="E22" s="757"/>
      <c r="F22" s="757"/>
      <c r="G22" s="757"/>
      <c r="H22" s="757"/>
      <c r="I22" s="757"/>
      <c r="J22" s="757"/>
      <c r="K22" s="757"/>
      <c r="L22" s="757"/>
      <c r="M22" s="758"/>
      <c r="O22" s="192"/>
      <c r="P22" s="192"/>
    </row>
    <row r="23" spans="15:16" ht="13.5" thickTop="1">
      <c r="O23" s="192"/>
      <c r="P23" s="192"/>
    </row>
    <row r="24" spans="15:16" ht="12.75">
      <c r="O24" s="192"/>
      <c r="P24" s="192"/>
    </row>
    <row r="25" spans="15:16" ht="12.75">
      <c r="O25" s="192"/>
      <c r="P25" s="192"/>
    </row>
    <row r="26" spans="15:16" ht="12.75">
      <c r="O26" s="192"/>
      <c r="P26" s="192"/>
    </row>
    <row r="27" spans="15:16" ht="12.75">
      <c r="O27" s="192"/>
      <c r="P27" s="192"/>
    </row>
    <row r="28" spans="15:16" ht="12.75">
      <c r="O28" s="192"/>
      <c r="P28" s="192"/>
    </row>
    <row r="29" spans="15:16" ht="12.75">
      <c r="O29" s="192"/>
      <c r="P29" s="192"/>
    </row>
    <row r="30" spans="15:16" ht="12.75">
      <c r="O30" s="192"/>
      <c r="P30" s="192"/>
    </row>
    <row r="31" spans="15:16" ht="12.75">
      <c r="O31" s="192"/>
      <c r="P31" s="192"/>
    </row>
    <row r="32" spans="15:16" ht="12.75">
      <c r="O32" s="192"/>
      <c r="P32" s="192"/>
    </row>
    <row r="33" spans="15:16" ht="12.75">
      <c r="O33" s="192"/>
      <c r="P33" s="192"/>
    </row>
    <row r="34" spans="15:16" ht="12.75">
      <c r="O34" s="192"/>
      <c r="P34" s="192"/>
    </row>
    <row r="35" spans="15:16" ht="12.75">
      <c r="O35" s="192"/>
      <c r="P35" s="192"/>
    </row>
    <row r="36" spans="15:16" ht="12.75">
      <c r="O36" s="192"/>
      <c r="P36" s="192"/>
    </row>
    <row r="37" spans="15:16" ht="12.75">
      <c r="O37" s="192"/>
      <c r="P37" s="192"/>
    </row>
    <row r="38" spans="15:16" ht="12.75">
      <c r="O38" s="192"/>
      <c r="P38" s="192"/>
    </row>
    <row r="39" spans="15:16" ht="12.75">
      <c r="O39" s="192"/>
      <c r="P39" s="192"/>
    </row>
    <row r="40" spans="15:16" ht="12.75">
      <c r="O40" s="192"/>
      <c r="P40" s="192"/>
    </row>
    <row r="41" spans="15:16" ht="12.75">
      <c r="O41" s="192"/>
      <c r="P41" s="192"/>
    </row>
    <row r="42" spans="15:16" ht="12.75">
      <c r="O42" s="192"/>
      <c r="P42" s="192"/>
    </row>
    <row r="43" spans="15:16" ht="12.75">
      <c r="O43" s="192"/>
      <c r="P43" s="192"/>
    </row>
    <row r="44" spans="15:16" ht="12.75">
      <c r="O44" s="192"/>
      <c r="P44" s="192"/>
    </row>
    <row r="45" spans="15:16" ht="12.75">
      <c r="O45" s="192"/>
      <c r="P45" s="192"/>
    </row>
    <row r="46" spans="15:16" ht="12.75">
      <c r="O46" s="192"/>
      <c r="P46" s="192"/>
    </row>
    <row r="47" spans="15:16" ht="12.75">
      <c r="O47" s="192"/>
      <c r="P47" s="192"/>
    </row>
    <row r="48" spans="15:16" ht="12.75">
      <c r="O48" s="192"/>
      <c r="P48" s="192"/>
    </row>
    <row r="49" spans="15:16" ht="12.75">
      <c r="O49" s="192"/>
      <c r="P49" s="192"/>
    </row>
    <row r="50" spans="15:16" ht="12.75">
      <c r="O50" s="192"/>
      <c r="P50" s="192"/>
    </row>
    <row r="51" spans="15:16" ht="12.75">
      <c r="O51" s="192"/>
      <c r="P51" s="192"/>
    </row>
    <row r="52" spans="15:16" ht="12.75">
      <c r="O52" s="192"/>
      <c r="P52" s="192"/>
    </row>
    <row r="53" spans="15:16" ht="12.75">
      <c r="O53" s="192"/>
      <c r="P53" s="192"/>
    </row>
    <row r="54" spans="15:16" ht="12.75">
      <c r="O54" s="192"/>
      <c r="P54" s="192"/>
    </row>
    <row r="55" spans="15:16" ht="12.75">
      <c r="O55" s="192"/>
      <c r="P55" s="192"/>
    </row>
    <row r="56" spans="15:16" ht="12.75">
      <c r="O56" s="192"/>
      <c r="P56" s="192"/>
    </row>
    <row r="57" spans="15:16" ht="12.75">
      <c r="O57" s="192"/>
      <c r="P57" s="192"/>
    </row>
    <row r="58" spans="15:16" ht="12.75">
      <c r="O58" s="192"/>
      <c r="P58" s="192"/>
    </row>
    <row r="59" spans="15:16" ht="12.75">
      <c r="O59" s="192"/>
      <c r="P59" s="192"/>
    </row>
    <row r="60" spans="15:16" ht="12.75">
      <c r="O60" s="192"/>
      <c r="P60" s="192"/>
    </row>
    <row r="61" spans="15:16" ht="12.75">
      <c r="O61" s="192"/>
      <c r="P61" s="192"/>
    </row>
    <row r="62" spans="15:16" ht="12.75">
      <c r="O62" s="192"/>
      <c r="P62" s="192"/>
    </row>
    <row r="63" spans="15:16" ht="12.75">
      <c r="O63" s="192"/>
      <c r="P63" s="192"/>
    </row>
    <row r="64" spans="15:16" ht="12.75">
      <c r="O64" s="192"/>
      <c r="P64" s="192"/>
    </row>
    <row r="65" spans="15:16" ht="12.75">
      <c r="O65" s="192"/>
      <c r="P65" s="192"/>
    </row>
    <row r="66" spans="15:16" ht="12.75">
      <c r="O66" s="192"/>
      <c r="P66" s="192"/>
    </row>
    <row r="67" spans="15:16" ht="12.75">
      <c r="O67" s="192"/>
      <c r="P67" s="192"/>
    </row>
    <row r="68" spans="15:16" ht="12.75">
      <c r="O68" s="192"/>
      <c r="P68" s="192"/>
    </row>
    <row r="69" spans="15:16" ht="12.75">
      <c r="O69" s="192"/>
      <c r="P69" s="192"/>
    </row>
    <row r="70" spans="15:16" ht="12.75">
      <c r="O70" s="192"/>
      <c r="P70" s="192"/>
    </row>
    <row r="71" spans="15:16" ht="12.75">
      <c r="O71" s="192"/>
      <c r="P71" s="192"/>
    </row>
    <row r="72" spans="15:16" ht="12.75">
      <c r="O72" s="192"/>
      <c r="P72" s="192"/>
    </row>
    <row r="73" spans="15:16" ht="12.75">
      <c r="O73" s="192"/>
      <c r="P73" s="192"/>
    </row>
    <row r="74" spans="15:16" ht="12.75">
      <c r="O74" s="192"/>
      <c r="P74" s="192"/>
    </row>
    <row r="75" spans="15:16" ht="12.75">
      <c r="O75" s="192"/>
      <c r="P75" s="192"/>
    </row>
    <row r="76" spans="15:16" ht="12.75">
      <c r="O76" s="192"/>
      <c r="P76" s="192"/>
    </row>
    <row r="77" spans="15:16" ht="12.75">
      <c r="O77" s="192"/>
      <c r="P77" s="192"/>
    </row>
    <row r="78" spans="15:16" ht="12.75">
      <c r="O78" s="192"/>
      <c r="P78" s="192"/>
    </row>
    <row r="79" spans="15:16" ht="12.75">
      <c r="O79" s="192"/>
      <c r="P79" s="192"/>
    </row>
    <row r="80" spans="15:16" ht="12.75">
      <c r="O80" s="192"/>
      <c r="P80" s="192"/>
    </row>
    <row r="81" spans="15:16" ht="12.75">
      <c r="O81" s="192"/>
      <c r="P81" s="192"/>
    </row>
    <row r="82" spans="15:16" ht="12.75">
      <c r="O82" s="192"/>
      <c r="P82" s="192"/>
    </row>
    <row r="83" spans="15:16" ht="12.75">
      <c r="O83" s="192"/>
      <c r="P83" s="192"/>
    </row>
    <row r="84" spans="15:16" ht="12.75">
      <c r="O84" s="192"/>
      <c r="P84" s="192"/>
    </row>
    <row r="85" spans="15:16" ht="12.75">
      <c r="O85" s="192"/>
      <c r="P85" s="192"/>
    </row>
    <row r="86" spans="15:16" ht="12.75">
      <c r="O86" s="192"/>
      <c r="P86" s="192"/>
    </row>
    <row r="87" spans="15:16" ht="12.75">
      <c r="O87" s="192"/>
      <c r="P87" s="192"/>
    </row>
    <row r="88" spans="15:16" ht="12.75">
      <c r="O88" s="192"/>
      <c r="P88" s="192"/>
    </row>
    <row r="89" spans="15:16" ht="12.75">
      <c r="O89" s="192"/>
      <c r="P89" s="192"/>
    </row>
    <row r="90" spans="15:16" ht="12.75">
      <c r="O90" s="192"/>
      <c r="P90" s="192"/>
    </row>
    <row r="91" spans="15:16" ht="12.75">
      <c r="O91" s="192"/>
      <c r="P91" s="192"/>
    </row>
    <row r="92" spans="15:16" ht="12.75">
      <c r="O92" s="192"/>
      <c r="P92" s="192"/>
    </row>
    <row r="93" spans="15:16" ht="12.75">
      <c r="O93" s="192"/>
      <c r="P93" s="192"/>
    </row>
    <row r="94" spans="15:16" ht="12.75">
      <c r="O94" s="192"/>
      <c r="P94" s="192"/>
    </row>
    <row r="95" spans="15:16" ht="12.75">
      <c r="O95" s="192"/>
      <c r="P95" s="192"/>
    </row>
    <row r="96" spans="15:16" ht="12.75">
      <c r="O96" s="192"/>
      <c r="P96" s="192"/>
    </row>
    <row r="97" spans="15:16" ht="12.75">
      <c r="O97" s="192"/>
      <c r="P97" s="192"/>
    </row>
    <row r="98" spans="15:16" ht="12.75">
      <c r="O98" s="192"/>
      <c r="P98" s="192"/>
    </row>
    <row r="99" spans="15:16" ht="12.75">
      <c r="O99" s="192"/>
      <c r="P99" s="192"/>
    </row>
    <row r="100" spans="15:16" ht="12.75">
      <c r="O100" s="192"/>
      <c r="P100" s="192"/>
    </row>
    <row r="101" spans="15:16" ht="12.75">
      <c r="O101" s="192"/>
      <c r="P101" s="192"/>
    </row>
    <row r="102" spans="15:16" ht="12.75">
      <c r="O102" s="192"/>
      <c r="P102" s="192"/>
    </row>
    <row r="103" spans="15:16" ht="12.75">
      <c r="O103" s="192"/>
      <c r="P103" s="192"/>
    </row>
    <row r="104" spans="15:16" ht="12.75">
      <c r="O104" s="192"/>
      <c r="P104" s="192"/>
    </row>
    <row r="105" spans="15:16" ht="12.75">
      <c r="O105" s="192"/>
      <c r="P105" s="192"/>
    </row>
    <row r="106" spans="15:16" ht="12.75">
      <c r="O106" s="192"/>
      <c r="P106" s="192"/>
    </row>
    <row r="107" spans="15:16" ht="12.75">
      <c r="O107" s="192"/>
      <c r="P107" s="192"/>
    </row>
    <row r="108" spans="15:16" ht="12.75">
      <c r="O108" s="192"/>
      <c r="P108" s="192"/>
    </row>
    <row r="109" spans="15:16" ht="12.75">
      <c r="O109" s="192"/>
      <c r="P109" s="192"/>
    </row>
    <row r="110" spans="15:16" ht="12.75">
      <c r="O110" s="192"/>
      <c r="P110" s="192"/>
    </row>
    <row r="111" spans="15:16" ht="12.75">
      <c r="O111" s="192"/>
      <c r="P111" s="192"/>
    </row>
    <row r="112" spans="15:16" ht="12.75">
      <c r="O112" s="192"/>
      <c r="P112" s="192"/>
    </row>
    <row r="113" spans="15:16" ht="12.75">
      <c r="O113" s="192"/>
      <c r="P113" s="192"/>
    </row>
    <row r="114" spans="15:16" ht="12.75">
      <c r="O114" s="192"/>
      <c r="P114" s="192"/>
    </row>
    <row r="115" spans="15:16" ht="12.75">
      <c r="O115" s="192"/>
      <c r="P115" s="192"/>
    </row>
    <row r="116" spans="15:16" ht="12.75">
      <c r="O116" s="192"/>
      <c r="P116" s="192"/>
    </row>
    <row r="117" spans="15:16" ht="12.75">
      <c r="O117" s="192"/>
      <c r="P117" s="192"/>
    </row>
    <row r="118" spans="15:16" ht="12.75">
      <c r="O118" s="192"/>
      <c r="P118" s="192"/>
    </row>
    <row r="119" spans="15:16" ht="12.75">
      <c r="O119" s="192"/>
      <c r="P119" s="192"/>
    </row>
    <row r="120" spans="15:16" ht="12.75">
      <c r="O120" s="192"/>
      <c r="P120" s="192"/>
    </row>
    <row r="121" spans="15:16" ht="12.75">
      <c r="O121" s="192"/>
      <c r="P121" s="192"/>
    </row>
    <row r="122" spans="15:16" ht="12.75">
      <c r="O122" s="192"/>
      <c r="P122" s="192"/>
    </row>
    <row r="123" spans="15:16" ht="12.75">
      <c r="O123" s="192"/>
      <c r="P123" s="192"/>
    </row>
    <row r="124" spans="15:16" ht="12.75">
      <c r="O124" s="192"/>
      <c r="P124" s="192"/>
    </row>
    <row r="125" spans="15:16" ht="12.75">
      <c r="O125" s="192"/>
      <c r="P125" s="192"/>
    </row>
    <row r="126" spans="15:16" ht="12.75">
      <c r="O126" s="192"/>
      <c r="P126" s="192"/>
    </row>
    <row r="127" spans="15:16" ht="12.75">
      <c r="O127" s="192"/>
      <c r="P127" s="192"/>
    </row>
    <row r="128" spans="15:16" ht="12.75">
      <c r="O128" s="192"/>
      <c r="P128" s="192"/>
    </row>
    <row r="129" spans="15:16" ht="12.75">
      <c r="O129" s="192"/>
      <c r="P129" s="192"/>
    </row>
    <row r="130" spans="15:16" ht="12.75">
      <c r="O130" s="192"/>
      <c r="P130" s="192"/>
    </row>
    <row r="131" spans="15:16" ht="12.75">
      <c r="O131" s="192"/>
      <c r="P131" s="192"/>
    </row>
    <row r="132" spans="15:16" ht="12.75">
      <c r="O132" s="192"/>
      <c r="P132" s="192"/>
    </row>
    <row r="133" spans="15:16" ht="12.75">
      <c r="O133" s="192"/>
      <c r="P133" s="192"/>
    </row>
    <row r="134" spans="15:16" ht="12.75">
      <c r="O134" s="192"/>
      <c r="P134" s="192"/>
    </row>
    <row r="135" spans="15:16" ht="12.75">
      <c r="O135" s="192"/>
      <c r="P135" s="192"/>
    </row>
    <row r="136" spans="15:16" ht="12.75">
      <c r="O136" s="192"/>
      <c r="P136" s="192"/>
    </row>
    <row r="137" spans="15:16" ht="12.75">
      <c r="O137" s="192"/>
      <c r="P137" s="192"/>
    </row>
    <row r="138" spans="15:16" ht="12.75">
      <c r="O138" s="192"/>
      <c r="P138" s="192"/>
    </row>
    <row r="139" spans="15:16" ht="12.75">
      <c r="O139" s="192"/>
      <c r="P139" s="192"/>
    </row>
    <row r="140" spans="15:16" ht="12.75">
      <c r="O140" s="192"/>
      <c r="P140" s="192"/>
    </row>
    <row r="141" spans="15:16" ht="12.75">
      <c r="O141" s="192"/>
      <c r="P141" s="192"/>
    </row>
    <row r="142" spans="15:16" ht="12.75">
      <c r="O142" s="192"/>
      <c r="P142" s="192"/>
    </row>
    <row r="143" spans="15:16" ht="12.75">
      <c r="O143" s="192"/>
      <c r="P143" s="192"/>
    </row>
    <row r="144" spans="15:16" ht="12.75">
      <c r="O144" s="192"/>
      <c r="P144" s="192"/>
    </row>
    <row r="145" spans="15:16" ht="12.75">
      <c r="O145" s="192"/>
      <c r="P145" s="192"/>
    </row>
    <row r="146" spans="15:16" ht="12.75">
      <c r="O146" s="192"/>
      <c r="P146" s="192"/>
    </row>
    <row r="147" spans="15:16" ht="12.75">
      <c r="O147" s="192"/>
      <c r="P147" s="192"/>
    </row>
    <row r="148" spans="15:16" ht="12.75">
      <c r="O148" s="192"/>
      <c r="P148" s="192"/>
    </row>
    <row r="149" spans="15:16" ht="12.75">
      <c r="O149" s="192"/>
      <c r="P149" s="192"/>
    </row>
    <row r="150" spans="15:16" ht="12.75">
      <c r="O150" s="192"/>
      <c r="P150" s="192"/>
    </row>
    <row r="151" spans="15:16" ht="12.75">
      <c r="O151" s="192"/>
      <c r="P151" s="192"/>
    </row>
    <row r="152" spans="15:16" ht="12.75">
      <c r="O152" s="192"/>
      <c r="P152" s="192"/>
    </row>
    <row r="153" spans="15:16" ht="12.75">
      <c r="O153" s="192"/>
      <c r="P153" s="192"/>
    </row>
    <row r="154" spans="15:16" ht="12.75">
      <c r="O154" s="192"/>
      <c r="P154" s="192"/>
    </row>
    <row r="155" spans="15:16" ht="12.75">
      <c r="O155" s="192"/>
      <c r="P155" s="192"/>
    </row>
    <row r="156" spans="15:16" ht="12.75">
      <c r="O156" s="192"/>
      <c r="P156" s="192"/>
    </row>
    <row r="157" spans="15:16" ht="12.75">
      <c r="O157" s="192"/>
      <c r="P157" s="192"/>
    </row>
    <row r="158" spans="15:16" ht="12.75">
      <c r="O158" s="192"/>
      <c r="P158" s="192"/>
    </row>
    <row r="159" spans="15:16" ht="12.75">
      <c r="O159" s="192"/>
      <c r="P159" s="192"/>
    </row>
    <row r="160" spans="15:16" ht="12.75">
      <c r="O160" s="192"/>
      <c r="P160" s="192"/>
    </row>
    <row r="161" spans="15:16" ht="12.75">
      <c r="O161" s="192"/>
      <c r="P161" s="192"/>
    </row>
    <row r="162" spans="15:16" ht="12.75">
      <c r="O162" s="192"/>
      <c r="P162" s="192"/>
    </row>
    <row r="163" spans="15:16" ht="12.75">
      <c r="O163" s="192"/>
      <c r="P163" s="192"/>
    </row>
    <row r="164" spans="15:16" ht="12.75">
      <c r="O164" s="192"/>
      <c r="P164" s="192"/>
    </row>
    <row r="165" spans="15:16" ht="12.75">
      <c r="O165" s="192"/>
      <c r="P165" s="192"/>
    </row>
    <row r="166" spans="15:16" ht="12.75">
      <c r="O166" s="192"/>
      <c r="P166" s="192"/>
    </row>
    <row r="167" spans="15:16" ht="12.75">
      <c r="O167" s="192"/>
      <c r="P167" s="192"/>
    </row>
    <row r="168" spans="15:16" ht="12.75">
      <c r="O168" s="192"/>
      <c r="P168" s="192"/>
    </row>
    <row r="169" spans="15:16" ht="12.75">
      <c r="O169" s="192"/>
      <c r="P169" s="192"/>
    </row>
    <row r="170" spans="15:16" ht="12.75">
      <c r="O170" s="192"/>
      <c r="P170" s="192"/>
    </row>
    <row r="171" spans="15:16" ht="12.75">
      <c r="O171" s="192"/>
      <c r="P171" s="192"/>
    </row>
    <row r="172" spans="15:16" ht="12.75">
      <c r="O172" s="192"/>
      <c r="P172" s="192"/>
    </row>
    <row r="173" spans="15:16" ht="12.75">
      <c r="O173" s="192"/>
      <c r="P173" s="192"/>
    </row>
    <row r="174" spans="15:16" ht="12.75">
      <c r="O174" s="192"/>
      <c r="P174" s="192"/>
    </row>
    <row r="175" spans="15:16" ht="12.75">
      <c r="O175" s="192"/>
      <c r="P175" s="192"/>
    </row>
    <row r="176" spans="15:16" ht="12.75">
      <c r="O176" s="192"/>
      <c r="P176" s="192"/>
    </row>
    <row r="177" spans="15:16" ht="12.75">
      <c r="O177" s="192"/>
      <c r="P177" s="192"/>
    </row>
    <row r="178" spans="15:16" ht="12.75">
      <c r="O178" s="192"/>
      <c r="P178" s="192"/>
    </row>
    <row r="179" spans="15:16" ht="12.75">
      <c r="O179" s="192"/>
      <c r="P179" s="192"/>
    </row>
    <row r="180" spans="15:16" ht="12.75">
      <c r="O180" s="192"/>
      <c r="P180" s="192"/>
    </row>
    <row r="181" spans="15:16" ht="12.75">
      <c r="O181" s="192"/>
      <c r="P181" s="192"/>
    </row>
    <row r="182" spans="15:16" ht="12.75">
      <c r="O182" s="192"/>
      <c r="P182" s="192"/>
    </row>
    <row r="183" spans="15:16" ht="12.75">
      <c r="O183" s="192"/>
      <c r="P183" s="192"/>
    </row>
    <row r="184" spans="15:16" ht="12.75">
      <c r="O184" s="192"/>
      <c r="P184" s="192"/>
    </row>
    <row r="185" spans="15:16" ht="12.75">
      <c r="O185" s="192"/>
      <c r="P185" s="192"/>
    </row>
    <row r="186" spans="15:16" ht="12.75">
      <c r="O186" s="192"/>
      <c r="P186" s="192"/>
    </row>
    <row r="187" spans="15:16" ht="12.75">
      <c r="O187" s="192"/>
      <c r="P187" s="192"/>
    </row>
    <row r="188" spans="15:16" ht="12.75">
      <c r="O188" s="192"/>
      <c r="P188" s="192"/>
    </row>
    <row r="189" spans="15:16" ht="12.75">
      <c r="O189" s="192"/>
      <c r="P189" s="192"/>
    </row>
    <row r="190" spans="15:16" ht="12.75">
      <c r="O190" s="192"/>
      <c r="P190" s="192"/>
    </row>
    <row r="191" spans="15:16" ht="12.75">
      <c r="O191" s="192"/>
      <c r="P191" s="192"/>
    </row>
    <row r="192" spans="15:16" ht="12.75">
      <c r="O192" s="192"/>
      <c r="P192" s="192"/>
    </row>
    <row r="193" spans="15:16" ht="12.75">
      <c r="O193" s="192"/>
      <c r="P193" s="192"/>
    </row>
    <row r="194" spans="15:16" ht="12.75">
      <c r="O194" s="192"/>
      <c r="P194" s="192"/>
    </row>
    <row r="195" spans="15:16" ht="12.75">
      <c r="O195" s="192"/>
      <c r="P195" s="192"/>
    </row>
    <row r="196" spans="15:16" ht="12.75">
      <c r="O196" s="192"/>
      <c r="P196" s="192"/>
    </row>
    <row r="197" spans="15:16" ht="12.75">
      <c r="O197" s="192"/>
      <c r="P197" s="192"/>
    </row>
    <row r="198" spans="15:16" ht="12.75">
      <c r="O198" s="192"/>
      <c r="P198" s="192"/>
    </row>
    <row r="199" spans="15:16" ht="12.75">
      <c r="O199" s="192"/>
      <c r="P199" s="192"/>
    </row>
    <row r="200" spans="15:16" ht="12.75">
      <c r="O200" s="192"/>
      <c r="P200" s="192"/>
    </row>
    <row r="201" spans="15:16" ht="12.75">
      <c r="O201" s="192"/>
      <c r="P201" s="192"/>
    </row>
    <row r="202" spans="15:16" ht="12.75">
      <c r="O202" s="192"/>
      <c r="P202" s="192"/>
    </row>
    <row r="203" spans="15:16" ht="12.75">
      <c r="O203" s="192"/>
      <c r="P203" s="192"/>
    </row>
    <row r="204" spans="15:16" ht="12.75">
      <c r="O204" s="192"/>
      <c r="P204" s="192"/>
    </row>
    <row r="205" spans="15:16" ht="12.75">
      <c r="O205" s="192"/>
      <c r="P205" s="192"/>
    </row>
    <row r="206" spans="15:16" ht="12.75">
      <c r="O206" s="192"/>
      <c r="P206" s="192"/>
    </row>
    <row r="207" spans="15:16" ht="12.75">
      <c r="O207" s="192"/>
      <c r="P207" s="192"/>
    </row>
    <row r="208" spans="15:16" ht="12.75">
      <c r="O208" s="192"/>
      <c r="P208" s="192"/>
    </row>
    <row r="209" spans="15:16" ht="12.75">
      <c r="O209" s="192"/>
      <c r="P209" s="192"/>
    </row>
    <row r="210" spans="15:16" ht="12.75">
      <c r="O210" s="192"/>
      <c r="P210" s="192"/>
    </row>
    <row r="211" spans="15:16" ht="12.75">
      <c r="O211" s="192"/>
      <c r="P211" s="192"/>
    </row>
    <row r="212" spans="15:16" ht="12.75">
      <c r="O212" s="192"/>
      <c r="P212" s="192"/>
    </row>
    <row r="213" spans="15:16" ht="12.75">
      <c r="O213" s="192"/>
      <c r="P213" s="192"/>
    </row>
    <row r="214" spans="15:16" ht="12.75">
      <c r="O214" s="192"/>
      <c r="P214" s="192"/>
    </row>
    <row r="215" spans="15:16" ht="12.75">
      <c r="O215" s="192"/>
      <c r="P215" s="192"/>
    </row>
    <row r="216" spans="15:16" ht="12.75">
      <c r="O216" s="192"/>
      <c r="P216" s="192"/>
    </row>
    <row r="217" spans="15:16" ht="12.75">
      <c r="O217" s="192"/>
      <c r="P217" s="192"/>
    </row>
    <row r="218" spans="15:16" ht="12.75">
      <c r="O218" s="192"/>
      <c r="P218" s="192"/>
    </row>
    <row r="219" spans="15:16" ht="12.75">
      <c r="O219" s="192"/>
      <c r="P219" s="192"/>
    </row>
    <row r="220" spans="15:16" ht="12.75">
      <c r="O220" s="192"/>
      <c r="P220" s="192"/>
    </row>
    <row r="221" spans="15:16" ht="12.75">
      <c r="O221" s="192"/>
      <c r="P221" s="192"/>
    </row>
    <row r="222" spans="15:16" ht="12.75">
      <c r="O222" s="192"/>
      <c r="P222" s="192"/>
    </row>
    <row r="223" spans="15:16" ht="12.75">
      <c r="O223" s="192"/>
      <c r="P223" s="192"/>
    </row>
    <row r="224" spans="15:16" ht="12.75">
      <c r="O224" s="192"/>
      <c r="P224" s="192"/>
    </row>
    <row r="225" spans="15:16" ht="12.75">
      <c r="O225" s="192"/>
      <c r="P225" s="192"/>
    </row>
    <row r="226" spans="15:16" ht="12.75">
      <c r="O226" s="192"/>
      <c r="P226" s="192"/>
    </row>
    <row r="227" spans="15:16" ht="12.75">
      <c r="O227" s="192"/>
      <c r="P227" s="192"/>
    </row>
    <row r="228" spans="15:16" ht="12.75">
      <c r="O228" s="192"/>
      <c r="P228" s="192"/>
    </row>
    <row r="229" spans="15:16" ht="12.75">
      <c r="O229" s="192"/>
      <c r="P229" s="192"/>
    </row>
    <row r="230" spans="15:16" ht="12.75">
      <c r="O230" s="192"/>
      <c r="P230" s="192"/>
    </row>
    <row r="231" spans="15:16" ht="12.75">
      <c r="O231" s="192"/>
      <c r="P231" s="192"/>
    </row>
    <row r="232" spans="15:16" ht="12.75">
      <c r="O232" s="192"/>
      <c r="P232" s="192"/>
    </row>
    <row r="233" spans="15:16" ht="12.75">
      <c r="O233" s="192"/>
      <c r="P233" s="192"/>
    </row>
    <row r="234" spans="15:16" ht="12.75">
      <c r="O234" s="192"/>
      <c r="P234" s="192"/>
    </row>
    <row r="235" spans="15:16" ht="12.75">
      <c r="O235" s="192"/>
      <c r="P235" s="192"/>
    </row>
    <row r="236" spans="15:16" ht="12.75">
      <c r="O236" s="192"/>
      <c r="P236" s="192"/>
    </row>
    <row r="237" spans="15:16" ht="12.75">
      <c r="O237" s="192"/>
      <c r="P237" s="192"/>
    </row>
    <row r="238" spans="15:16" ht="12.75">
      <c r="O238" s="192"/>
      <c r="P238" s="192"/>
    </row>
    <row r="239" spans="15:16" ht="12.75">
      <c r="O239" s="192"/>
      <c r="P239" s="192"/>
    </row>
    <row r="240" spans="15:16" ht="12.75">
      <c r="O240" s="192"/>
      <c r="P240" s="192"/>
    </row>
    <row r="241" spans="15:16" ht="12.75">
      <c r="O241" s="192"/>
      <c r="P241" s="192"/>
    </row>
    <row r="242" spans="15:16" ht="12.75">
      <c r="O242" s="192"/>
      <c r="P242" s="192"/>
    </row>
    <row r="243" spans="15:16" ht="12.75">
      <c r="O243" s="192"/>
      <c r="P243" s="192"/>
    </row>
    <row r="244" spans="15:16" ht="12.75">
      <c r="O244" s="192"/>
      <c r="P244" s="192"/>
    </row>
    <row r="245" spans="15:16" ht="12.75">
      <c r="O245" s="192"/>
      <c r="P245" s="192"/>
    </row>
    <row r="246" spans="15:16" ht="12.75">
      <c r="O246" s="192"/>
      <c r="P246" s="192"/>
    </row>
    <row r="247" spans="15:16" ht="12.75">
      <c r="O247" s="192"/>
      <c r="P247" s="192"/>
    </row>
    <row r="248" spans="15:16" ht="12.75">
      <c r="O248" s="192"/>
      <c r="P248" s="192"/>
    </row>
    <row r="249" spans="15:16" ht="12.75">
      <c r="O249" s="192"/>
      <c r="P249" s="192"/>
    </row>
    <row r="250" spans="15:16" ht="12.75">
      <c r="O250" s="192"/>
      <c r="P250" s="192"/>
    </row>
    <row r="251" spans="15:16" ht="12.75">
      <c r="O251" s="192"/>
      <c r="P251" s="192"/>
    </row>
    <row r="252" spans="15:16" ht="12.75">
      <c r="O252" s="192"/>
      <c r="P252" s="192"/>
    </row>
    <row r="253" spans="15:16" ht="12.75">
      <c r="O253" s="192"/>
      <c r="P253" s="192"/>
    </row>
    <row r="254" spans="15:16" ht="12.75">
      <c r="O254" s="192"/>
      <c r="P254" s="192"/>
    </row>
    <row r="255" spans="15:16" ht="12.75">
      <c r="O255" s="192"/>
      <c r="P255" s="192"/>
    </row>
    <row r="256" spans="15:16" ht="12.75">
      <c r="O256" s="192"/>
      <c r="P256" s="192"/>
    </row>
    <row r="257" spans="15:16" ht="12.75">
      <c r="O257" s="192"/>
      <c r="P257" s="192"/>
    </row>
    <row r="258" spans="15:16" ht="12.75">
      <c r="O258" s="192"/>
      <c r="P258" s="192"/>
    </row>
    <row r="259" spans="15:16" ht="12.75">
      <c r="O259" s="192"/>
      <c r="P259" s="192"/>
    </row>
    <row r="260" spans="15:16" ht="12.75">
      <c r="O260" s="192"/>
      <c r="P260" s="192"/>
    </row>
    <row r="261" spans="15:16" ht="12.75">
      <c r="O261" s="192"/>
      <c r="P261" s="192"/>
    </row>
    <row r="262" spans="15:16" ht="12.75">
      <c r="O262" s="192"/>
      <c r="P262" s="192"/>
    </row>
    <row r="263" spans="15:16" ht="12.75">
      <c r="O263" s="192"/>
      <c r="P263" s="192"/>
    </row>
    <row r="264" spans="15:16" ht="12.75">
      <c r="O264" s="192"/>
      <c r="P264" s="192"/>
    </row>
    <row r="265" spans="15:16" ht="12.75">
      <c r="O265" s="192"/>
      <c r="P265" s="192"/>
    </row>
    <row r="266" spans="15:16" ht="12.75">
      <c r="O266" s="192"/>
      <c r="P266" s="192"/>
    </row>
    <row r="267" spans="15:16" ht="12.75">
      <c r="O267" s="192"/>
      <c r="P267" s="192"/>
    </row>
    <row r="268" spans="15:16" ht="12.75">
      <c r="O268" s="192"/>
      <c r="P268" s="192"/>
    </row>
    <row r="269" spans="15:16" ht="12.75">
      <c r="O269" s="192"/>
      <c r="P269" s="192"/>
    </row>
    <row r="270" spans="15:16" ht="12.75">
      <c r="O270" s="192"/>
      <c r="P270" s="192"/>
    </row>
    <row r="271" spans="15:16" ht="12.75">
      <c r="O271" s="192"/>
      <c r="P271" s="192"/>
    </row>
    <row r="272" spans="15:16" ht="12.75">
      <c r="O272" s="192"/>
      <c r="P272" s="192"/>
    </row>
    <row r="273" spans="15:16" ht="12.75">
      <c r="O273" s="192"/>
      <c r="P273" s="192"/>
    </row>
    <row r="274" spans="15:16" ht="12.75">
      <c r="O274" s="192"/>
      <c r="P274" s="192"/>
    </row>
    <row r="275" spans="15:16" ht="12.75">
      <c r="O275" s="192"/>
      <c r="P275" s="192"/>
    </row>
    <row r="276" spans="15:16" ht="12.75">
      <c r="O276" s="192"/>
      <c r="P276" s="192"/>
    </row>
    <row r="277" spans="15:16" ht="12.75">
      <c r="O277" s="192"/>
      <c r="P277" s="192"/>
    </row>
    <row r="278" spans="15:16" ht="12.75">
      <c r="O278" s="192"/>
      <c r="P278" s="192"/>
    </row>
    <row r="279" spans="15:16" ht="12.75">
      <c r="O279" s="192"/>
      <c r="P279" s="192"/>
    </row>
    <row r="280" spans="15:16" ht="12.75">
      <c r="O280" s="192"/>
      <c r="P280" s="192"/>
    </row>
    <row r="281" spans="15:16" ht="12.75">
      <c r="O281" s="192"/>
      <c r="P281" s="192"/>
    </row>
    <row r="282" spans="15:16" ht="12.75">
      <c r="O282" s="192"/>
      <c r="P282" s="192"/>
    </row>
    <row r="283" spans="15:16" ht="12.75">
      <c r="O283" s="192"/>
      <c r="P283" s="192"/>
    </row>
    <row r="284" spans="15:16" ht="12.75">
      <c r="O284" s="192"/>
      <c r="P284" s="192"/>
    </row>
    <row r="285" spans="15:16" ht="12.75">
      <c r="O285" s="192"/>
      <c r="P285" s="192"/>
    </row>
    <row r="286" spans="15:16" ht="12.75">
      <c r="O286" s="192"/>
      <c r="P286" s="192"/>
    </row>
    <row r="287" spans="15:16" ht="12.75">
      <c r="O287" s="192"/>
      <c r="P287" s="192"/>
    </row>
    <row r="288" spans="15:16" ht="12.75">
      <c r="O288" s="192"/>
      <c r="P288" s="192"/>
    </row>
    <row r="289" spans="15:16" ht="12.75">
      <c r="O289" s="192"/>
      <c r="P289" s="192"/>
    </row>
    <row r="290" spans="15:16" ht="12.75">
      <c r="O290" s="192"/>
      <c r="P290" s="192"/>
    </row>
    <row r="291" spans="15:16" ht="12.75">
      <c r="O291" s="192"/>
      <c r="P291" s="192"/>
    </row>
    <row r="292" spans="15:16" ht="12.75">
      <c r="O292" s="192"/>
      <c r="P292" s="192"/>
    </row>
    <row r="293" spans="15:16" ht="12.75">
      <c r="O293" s="192"/>
      <c r="P293" s="192"/>
    </row>
    <row r="294" spans="15:16" ht="12.75">
      <c r="O294" s="192"/>
      <c r="P294" s="192"/>
    </row>
    <row r="295" spans="15:16" ht="12.75">
      <c r="O295" s="192"/>
      <c r="P295" s="192"/>
    </row>
    <row r="296" spans="15:16" ht="12.75">
      <c r="O296" s="192"/>
      <c r="P296" s="192"/>
    </row>
    <row r="297" spans="15:16" ht="12.75">
      <c r="O297" s="192"/>
      <c r="P297" s="192"/>
    </row>
    <row r="298" spans="15:16" ht="12.75">
      <c r="O298" s="192"/>
      <c r="P298" s="192"/>
    </row>
    <row r="299" spans="15:16" ht="12.75">
      <c r="O299" s="192"/>
      <c r="P299" s="192"/>
    </row>
    <row r="300" spans="15:16" ht="12.75">
      <c r="O300" s="192"/>
      <c r="P300" s="192"/>
    </row>
    <row r="301" spans="15:16" ht="12.75">
      <c r="O301" s="192"/>
      <c r="P301" s="192"/>
    </row>
    <row r="302" spans="15:16" ht="12.75">
      <c r="O302" s="192"/>
      <c r="P302" s="192"/>
    </row>
    <row r="303" spans="15:16" ht="12.75">
      <c r="O303" s="192"/>
      <c r="P303" s="192"/>
    </row>
    <row r="304" spans="15:16" ht="12.75">
      <c r="O304" s="192"/>
      <c r="P304" s="192"/>
    </row>
    <row r="305" spans="15:16" ht="12.75">
      <c r="O305" s="192"/>
      <c r="P305" s="192"/>
    </row>
    <row r="306" spans="15:16" ht="12.75">
      <c r="O306" s="192"/>
      <c r="P306" s="192"/>
    </row>
    <row r="307" spans="15:16" ht="12.75">
      <c r="O307" s="192"/>
      <c r="P307" s="192"/>
    </row>
    <row r="308" spans="15:16" ht="12.75">
      <c r="O308" s="192"/>
      <c r="P308" s="192"/>
    </row>
    <row r="309" spans="15:16" ht="12.75">
      <c r="O309" s="192"/>
      <c r="P309" s="192"/>
    </row>
    <row r="310" spans="15:16" ht="12.75">
      <c r="O310" s="192"/>
      <c r="P310" s="192"/>
    </row>
    <row r="311" spans="15:16" ht="12.75">
      <c r="O311" s="192"/>
      <c r="P311" s="192"/>
    </row>
    <row r="312" spans="15:16" ht="12.75">
      <c r="O312" s="192"/>
      <c r="P312" s="192"/>
    </row>
    <row r="313" spans="15:16" ht="12.75">
      <c r="O313" s="192"/>
      <c r="P313" s="192"/>
    </row>
    <row r="314" spans="15:16" ht="12.75">
      <c r="O314" s="192"/>
      <c r="P314" s="192"/>
    </row>
    <row r="315" spans="15:16" ht="12.75">
      <c r="O315" s="192"/>
      <c r="P315" s="192"/>
    </row>
    <row r="316" spans="15:16" ht="12.75">
      <c r="O316" s="192"/>
      <c r="P316" s="192"/>
    </row>
    <row r="317" spans="15:16" ht="12.75">
      <c r="O317" s="192"/>
      <c r="P317" s="192"/>
    </row>
    <row r="318" spans="15:16" ht="12.75">
      <c r="O318" s="192"/>
      <c r="P318" s="192"/>
    </row>
    <row r="319" spans="15:16" ht="12.75">
      <c r="O319" s="192"/>
      <c r="P319" s="192"/>
    </row>
    <row r="320" spans="15:16" ht="12.75">
      <c r="O320" s="192"/>
      <c r="P320" s="192"/>
    </row>
    <row r="321" spans="15:16" ht="12.75">
      <c r="O321" s="192"/>
      <c r="P321" s="192"/>
    </row>
    <row r="322" spans="15:16" ht="12.75">
      <c r="O322" s="192"/>
      <c r="P322" s="192"/>
    </row>
    <row r="323" spans="15:16" ht="12.75">
      <c r="O323" s="192"/>
      <c r="P323" s="192"/>
    </row>
    <row r="324" spans="15:16" ht="12.75">
      <c r="O324" s="192"/>
      <c r="P324" s="192"/>
    </row>
    <row r="325" spans="15:16" ht="12.75">
      <c r="O325" s="192"/>
      <c r="P325" s="192"/>
    </row>
    <row r="326" spans="15:16" ht="12.75">
      <c r="O326" s="192"/>
      <c r="P326" s="192"/>
    </row>
    <row r="327" spans="15:16" ht="12.75">
      <c r="O327" s="192"/>
      <c r="P327" s="192"/>
    </row>
    <row r="328" spans="15:16" ht="12.75">
      <c r="O328" s="192"/>
      <c r="P328" s="192"/>
    </row>
    <row r="329" spans="15:16" ht="12.75">
      <c r="O329" s="192"/>
      <c r="P329" s="192"/>
    </row>
    <row r="330" spans="15:16" ht="12.75">
      <c r="O330" s="192"/>
      <c r="P330" s="192"/>
    </row>
    <row r="331" spans="15:16" ht="12.75">
      <c r="O331" s="192"/>
      <c r="P331" s="192"/>
    </row>
    <row r="332" spans="15:16" ht="12.75">
      <c r="O332" s="192"/>
      <c r="P332" s="192"/>
    </row>
    <row r="333" spans="15:16" ht="12.75">
      <c r="O333" s="192"/>
      <c r="P333" s="192"/>
    </row>
    <row r="334" spans="15:16" ht="12.75">
      <c r="O334" s="192"/>
      <c r="P334" s="192"/>
    </row>
    <row r="335" spans="15:16" ht="12.75">
      <c r="O335" s="192"/>
      <c r="P335" s="192"/>
    </row>
    <row r="336" spans="15:16" ht="12.75">
      <c r="O336" s="192"/>
      <c r="P336" s="192"/>
    </row>
    <row r="337" spans="15:16" ht="12.75">
      <c r="O337" s="192"/>
      <c r="P337" s="192"/>
    </row>
    <row r="338" spans="15:16" ht="12.75">
      <c r="O338" s="192"/>
      <c r="P338" s="192"/>
    </row>
    <row r="339" spans="15:16" ht="12.75">
      <c r="O339" s="192"/>
      <c r="P339" s="192"/>
    </row>
    <row r="340" spans="15:16" ht="12.75">
      <c r="O340" s="192"/>
      <c r="P340" s="192"/>
    </row>
    <row r="341" spans="15:16" ht="12.75">
      <c r="O341" s="192"/>
      <c r="P341" s="192"/>
    </row>
    <row r="342" spans="15:16" ht="12.75">
      <c r="O342" s="192"/>
      <c r="P342" s="192"/>
    </row>
    <row r="343" spans="15:16" ht="12.75">
      <c r="O343" s="192"/>
      <c r="P343" s="192"/>
    </row>
    <row r="344" spans="15:16" ht="12.75">
      <c r="O344" s="192"/>
      <c r="P344" s="192"/>
    </row>
    <row r="345" spans="15:16" ht="12.75">
      <c r="O345" s="192"/>
      <c r="P345" s="192"/>
    </row>
    <row r="346" spans="15:16" ht="12.75">
      <c r="O346" s="192"/>
      <c r="P346" s="192"/>
    </row>
    <row r="347" spans="15:16" ht="12.75">
      <c r="O347" s="192"/>
      <c r="P347" s="192"/>
    </row>
    <row r="348" spans="15:16" ht="12.75">
      <c r="O348" s="192"/>
      <c r="P348" s="192"/>
    </row>
    <row r="349" spans="15:16" ht="12.75">
      <c r="O349" s="192"/>
      <c r="P349" s="192"/>
    </row>
    <row r="350" spans="15:16" ht="12.75">
      <c r="O350" s="192"/>
      <c r="P350" s="192"/>
    </row>
    <row r="351" spans="15:16" ht="12.75">
      <c r="O351" s="192"/>
      <c r="P351" s="192"/>
    </row>
    <row r="352" spans="15:16" ht="12.75">
      <c r="O352" s="192"/>
      <c r="P352" s="192"/>
    </row>
    <row r="353" spans="15:16" ht="12.75">
      <c r="O353" s="192"/>
      <c r="P353" s="192"/>
    </row>
    <row r="354" spans="15:16" ht="12.75">
      <c r="O354" s="192"/>
      <c r="P354" s="192"/>
    </row>
    <row r="355" spans="15:16" ht="12.75">
      <c r="O355" s="192"/>
      <c r="P355" s="192"/>
    </row>
    <row r="356" spans="15:16" ht="12.75">
      <c r="O356" s="192"/>
      <c r="P356" s="192"/>
    </row>
    <row r="357" spans="15:16" ht="12.75">
      <c r="O357" s="192"/>
      <c r="P357" s="192"/>
    </row>
    <row r="358" spans="15:16" ht="12.75">
      <c r="O358" s="192"/>
      <c r="P358" s="192"/>
    </row>
    <row r="359" spans="15:16" ht="12.75">
      <c r="O359" s="192"/>
      <c r="P359" s="192"/>
    </row>
    <row r="360" spans="15:16" ht="12.75">
      <c r="O360" s="192"/>
      <c r="P360" s="192"/>
    </row>
    <row r="361" spans="15:16" ht="12.75">
      <c r="O361" s="192"/>
      <c r="P361" s="192"/>
    </row>
    <row r="362" spans="15:16" ht="12.75">
      <c r="O362" s="192"/>
      <c r="P362" s="192"/>
    </row>
    <row r="363" spans="15:16" ht="12.75">
      <c r="O363" s="192"/>
      <c r="P363" s="192"/>
    </row>
    <row r="364" spans="15:16" ht="12.75">
      <c r="O364" s="192"/>
      <c r="P364" s="192"/>
    </row>
    <row r="365" spans="15:16" ht="12.75">
      <c r="O365" s="192"/>
      <c r="P365" s="192"/>
    </row>
    <row r="366" spans="15:16" ht="12.75">
      <c r="O366" s="192"/>
      <c r="P366" s="192"/>
    </row>
    <row r="367" spans="15:16" ht="12.75">
      <c r="O367" s="192"/>
      <c r="P367" s="192"/>
    </row>
    <row r="368" spans="15:16" ht="12.75">
      <c r="O368" s="192"/>
      <c r="P368" s="192"/>
    </row>
    <row r="369" spans="15:16" ht="12.75">
      <c r="O369" s="192"/>
      <c r="P369" s="192"/>
    </row>
    <row r="370" spans="15:16" ht="12.75">
      <c r="O370" s="192"/>
      <c r="P370" s="192"/>
    </row>
    <row r="371" spans="15:16" ht="12.75">
      <c r="O371" s="192"/>
      <c r="P371" s="192"/>
    </row>
    <row r="372" spans="15:16" ht="12.75">
      <c r="O372" s="192"/>
      <c r="P372" s="192"/>
    </row>
    <row r="373" spans="15:16" ht="12.75">
      <c r="O373" s="192"/>
      <c r="P373" s="192"/>
    </row>
    <row r="374" spans="15:16" ht="12.75">
      <c r="O374" s="192"/>
      <c r="P374" s="192"/>
    </row>
    <row r="375" spans="15:16" ht="12.75">
      <c r="O375" s="192"/>
      <c r="P375" s="192"/>
    </row>
    <row r="376" spans="15:16" ht="12.75">
      <c r="O376" s="192"/>
      <c r="P376" s="192"/>
    </row>
    <row r="377" spans="15:16" ht="12.75">
      <c r="O377" s="192"/>
      <c r="P377" s="192"/>
    </row>
    <row r="378" spans="15:16" ht="12.75">
      <c r="O378" s="192"/>
      <c r="P378" s="192"/>
    </row>
    <row r="379" spans="15:16" ht="12.75">
      <c r="O379" s="192"/>
      <c r="P379" s="192"/>
    </row>
    <row r="380" spans="15:16" ht="12.75">
      <c r="O380" s="192"/>
      <c r="P380" s="192"/>
    </row>
    <row r="381" spans="15:16" ht="12.75">
      <c r="O381" s="192"/>
      <c r="P381" s="192"/>
    </row>
    <row r="382" spans="15:16" ht="12.75">
      <c r="O382" s="192"/>
      <c r="P382" s="192"/>
    </row>
    <row r="383" spans="15:16" ht="12.75">
      <c r="O383" s="192"/>
      <c r="P383" s="192"/>
    </row>
    <row r="384" spans="15:16" ht="12.75">
      <c r="O384" s="192"/>
      <c r="P384" s="192"/>
    </row>
    <row r="385" spans="15:16" ht="12.75">
      <c r="O385" s="192"/>
      <c r="P385" s="192"/>
    </row>
    <row r="386" spans="15:16" ht="12.75">
      <c r="O386" s="192"/>
      <c r="P386" s="192"/>
    </row>
    <row r="387" spans="15:16" ht="12.75">
      <c r="O387" s="192"/>
      <c r="P387" s="192"/>
    </row>
    <row r="388" spans="15:16" ht="12.75">
      <c r="O388" s="192"/>
      <c r="P388" s="192"/>
    </row>
    <row r="389" spans="15:16" ht="12.75">
      <c r="O389" s="192"/>
      <c r="P389" s="192"/>
    </row>
    <row r="390" spans="15:16" ht="12.75">
      <c r="O390" s="192"/>
      <c r="P390" s="192"/>
    </row>
    <row r="391" spans="15:16" ht="12.75">
      <c r="O391" s="192"/>
      <c r="P391" s="192"/>
    </row>
    <row r="392" spans="15:16" ht="12.75">
      <c r="O392" s="192"/>
      <c r="P392" s="192"/>
    </row>
    <row r="393" spans="15:16" ht="12.75">
      <c r="O393" s="192"/>
      <c r="P393" s="192"/>
    </row>
    <row r="394" spans="15:16" ht="12.75">
      <c r="O394" s="192"/>
      <c r="P394" s="192"/>
    </row>
    <row r="395" spans="15:16" ht="12.75">
      <c r="O395" s="192"/>
      <c r="P395" s="192"/>
    </row>
    <row r="396" spans="15:16" ht="12.75">
      <c r="O396" s="192"/>
      <c r="P396" s="192"/>
    </row>
    <row r="397" spans="15:16" ht="12.75">
      <c r="O397" s="192"/>
      <c r="P397" s="192"/>
    </row>
    <row r="398" spans="15:16" ht="12.75">
      <c r="O398" s="192"/>
      <c r="P398" s="192"/>
    </row>
    <row r="399" spans="15:16" ht="12.75">
      <c r="O399" s="192"/>
      <c r="P399" s="192"/>
    </row>
    <row r="400" spans="15:16" ht="12.75">
      <c r="O400" s="192"/>
      <c r="P400" s="192"/>
    </row>
    <row r="401" spans="15:16" ht="12.75">
      <c r="O401" s="192"/>
      <c r="P401" s="192"/>
    </row>
    <row r="402" spans="15:16" ht="12.75">
      <c r="O402" s="192"/>
      <c r="P402" s="192"/>
    </row>
    <row r="403" spans="15:16" ht="12.75">
      <c r="O403" s="192"/>
      <c r="P403" s="192"/>
    </row>
    <row r="404" spans="15:16" ht="12.75">
      <c r="O404" s="192"/>
      <c r="P404" s="192"/>
    </row>
    <row r="405" spans="15:16" ht="12.75">
      <c r="O405" s="192"/>
      <c r="P405" s="192"/>
    </row>
    <row r="406" spans="15:16" ht="12.75">
      <c r="O406" s="192"/>
      <c r="P406" s="192"/>
    </row>
    <row r="407" spans="15:16" ht="12.75">
      <c r="O407" s="192"/>
      <c r="P407" s="192"/>
    </row>
    <row r="408" spans="15:16" ht="12.75">
      <c r="O408" s="192"/>
      <c r="P408" s="192"/>
    </row>
    <row r="409" spans="15:16" ht="12.75">
      <c r="O409" s="192"/>
      <c r="P409" s="192"/>
    </row>
    <row r="410" spans="15:16" ht="12.75">
      <c r="O410" s="192"/>
      <c r="P410" s="192"/>
    </row>
    <row r="411" spans="15:16" ht="12.75">
      <c r="O411" s="192"/>
      <c r="P411" s="192"/>
    </row>
    <row r="412" spans="15:16" ht="12.75">
      <c r="O412" s="192"/>
      <c r="P412" s="192"/>
    </row>
    <row r="413" spans="15:16" ht="12.75">
      <c r="O413" s="192"/>
      <c r="P413" s="192"/>
    </row>
    <row r="414" spans="15:16" ht="12.75">
      <c r="O414" s="192"/>
      <c r="P414" s="192"/>
    </row>
    <row r="415" spans="15:16" ht="12.75">
      <c r="O415" s="192"/>
      <c r="P415" s="192"/>
    </row>
    <row r="416" spans="15:16" ht="12.75">
      <c r="O416" s="192"/>
      <c r="P416" s="192"/>
    </row>
    <row r="417" spans="15:16" ht="12.75">
      <c r="O417" s="192"/>
      <c r="P417" s="192"/>
    </row>
    <row r="418" spans="15:16" ht="12.75">
      <c r="O418" s="192"/>
      <c r="P418" s="192"/>
    </row>
    <row r="419" spans="15:16" ht="12.75">
      <c r="O419" s="192"/>
      <c r="P419" s="192"/>
    </row>
    <row r="420" spans="15:16" ht="12.75">
      <c r="O420" s="192"/>
      <c r="P420" s="192"/>
    </row>
    <row r="421" spans="15:16" ht="12.75">
      <c r="O421" s="192"/>
      <c r="P421" s="192"/>
    </row>
    <row r="422" spans="15:16" ht="12.75">
      <c r="O422" s="192"/>
      <c r="P422" s="192"/>
    </row>
    <row r="423" spans="15:16" ht="12.75">
      <c r="O423" s="192"/>
      <c r="P423" s="192"/>
    </row>
    <row r="424" spans="15:16" ht="12.75">
      <c r="O424" s="192"/>
      <c r="P424" s="192"/>
    </row>
    <row r="425" spans="15:16" ht="12.75">
      <c r="O425" s="192"/>
      <c r="P425" s="192"/>
    </row>
    <row r="426" spans="15:16" ht="12.75">
      <c r="O426" s="192"/>
      <c r="P426" s="192"/>
    </row>
    <row r="427" spans="15:16" ht="12.75">
      <c r="O427" s="192"/>
      <c r="P427" s="192"/>
    </row>
    <row r="428" spans="15:16" ht="12.75">
      <c r="O428" s="192"/>
      <c r="P428" s="192"/>
    </row>
    <row r="429" spans="15:16" ht="12.75">
      <c r="O429" s="192"/>
      <c r="P429" s="192"/>
    </row>
    <row r="430" spans="15:16" ht="12.75">
      <c r="O430" s="192"/>
      <c r="P430" s="192"/>
    </row>
    <row r="431" spans="15:16" ht="12.75">
      <c r="O431" s="192"/>
      <c r="P431" s="192"/>
    </row>
    <row r="432" spans="15:16" ht="12.75">
      <c r="O432" s="192"/>
      <c r="P432" s="192"/>
    </row>
    <row r="433" spans="15:16" ht="12.75">
      <c r="O433" s="192"/>
      <c r="P433" s="192"/>
    </row>
    <row r="434" spans="15:16" ht="12.75">
      <c r="O434" s="192"/>
      <c r="P434" s="192"/>
    </row>
    <row r="435" spans="15:16" ht="12.75">
      <c r="O435" s="192"/>
      <c r="P435" s="192"/>
    </row>
    <row r="436" spans="15:16" ht="12.75">
      <c r="O436" s="192"/>
      <c r="P436" s="192"/>
    </row>
    <row r="437" spans="15:16" ht="12.75">
      <c r="O437" s="192"/>
      <c r="P437" s="192"/>
    </row>
    <row r="438" spans="15:16" ht="12.75">
      <c r="O438" s="192"/>
      <c r="P438" s="192"/>
    </row>
    <row r="439" spans="15:16" ht="12.75">
      <c r="O439" s="192"/>
      <c r="P439" s="192"/>
    </row>
    <row r="440" spans="15:16" ht="12.75">
      <c r="O440" s="192"/>
      <c r="P440" s="192"/>
    </row>
    <row r="441" spans="15:16" ht="12.75">
      <c r="O441" s="192"/>
      <c r="P441" s="192"/>
    </row>
    <row r="442" spans="15:16" ht="12.75">
      <c r="O442" s="192"/>
      <c r="P442" s="192"/>
    </row>
    <row r="443" spans="15:16" ht="12.75">
      <c r="O443" s="192"/>
      <c r="P443" s="192"/>
    </row>
    <row r="444" spans="15:16" ht="12.75">
      <c r="O444" s="192"/>
      <c r="P444" s="192"/>
    </row>
    <row r="445" spans="15:16" ht="12.75">
      <c r="O445" s="192"/>
      <c r="P445" s="192"/>
    </row>
    <row r="446" spans="15:16" ht="12.75">
      <c r="O446" s="192"/>
      <c r="P446" s="192"/>
    </row>
    <row r="447" spans="15:16" ht="12.75">
      <c r="O447" s="192"/>
      <c r="P447" s="192"/>
    </row>
    <row r="448" spans="15:16" ht="12.75">
      <c r="O448" s="192"/>
      <c r="P448" s="192"/>
    </row>
    <row r="449" spans="15:16" ht="12.75">
      <c r="O449" s="192"/>
      <c r="P449" s="192"/>
    </row>
    <row r="450" spans="15:16" ht="12.75">
      <c r="O450" s="192"/>
      <c r="P450" s="192"/>
    </row>
    <row r="451" spans="15:16" ht="12.75">
      <c r="O451" s="192"/>
      <c r="P451" s="192"/>
    </row>
    <row r="452" spans="15:16" ht="12.75">
      <c r="O452" s="192"/>
      <c r="P452" s="192"/>
    </row>
    <row r="453" spans="15:16" ht="12.75">
      <c r="O453" s="192"/>
      <c r="P453" s="192"/>
    </row>
    <row r="454" spans="15:16" ht="12.75">
      <c r="O454" s="192"/>
      <c r="P454" s="192"/>
    </row>
    <row r="455" spans="15:16" ht="12.75">
      <c r="O455" s="192"/>
      <c r="P455" s="192"/>
    </row>
    <row r="456" spans="15:16" ht="12.75">
      <c r="O456" s="192"/>
      <c r="P456" s="192"/>
    </row>
    <row r="457" spans="15:16" ht="12.75">
      <c r="O457" s="192"/>
      <c r="P457" s="192"/>
    </row>
    <row r="458" spans="15:16" ht="12.75">
      <c r="O458" s="192"/>
      <c r="P458" s="192"/>
    </row>
    <row r="459" spans="15:16" ht="12.75">
      <c r="O459" s="192"/>
      <c r="P459" s="192"/>
    </row>
    <row r="460" spans="15:16" ht="12.75">
      <c r="O460" s="192"/>
      <c r="P460" s="192"/>
    </row>
    <row r="461" spans="15:16" ht="12.75">
      <c r="O461" s="192"/>
      <c r="P461" s="192"/>
    </row>
  </sheetData>
  <sheetProtection password="EA02" sheet="1" objects="1" scenarios="1" selectLockedCells="1"/>
  <mergeCells count="1">
    <mergeCell ref="B3:M22"/>
  </mergeCells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showGridLines="0" zoomScalePageLayoutView="0" workbookViewId="0" topLeftCell="A1">
      <selection activeCell="F25" sqref="F25"/>
    </sheetView>
  </sheetViews>
  <sheetFormatPr defaultColWidth="9.140625" defaultRowHeight="12.75"/>
  <cols>
    <col min="1" max="1" width="54.57421875" style="0" customWidth="1"/>
    <col min="2" max="2" width="8.00390625" style="0" customWidth="1"/>
    <col min="3" max="3" width="10.421875" style="0" customWidth="1"/>
    <col min="4" max="4" width="10.57421875" style="0" customWidth="1"/>
    <col min="5" max="5" width="10.140625" style="0" customWidth="1"/>
    <col min="8" max="8" width="3.421875" style="0" hidden="1" customWidth="1"/>
    <col min="10" max="10" width="9.7109375" style="0" customWidth="1"/>
  </cols>
  <sheetData>
    <row r="1" spans="1:26" ht="9.75" customHeight="1">
      <c r="A1" s="1"/>
      <c r="B1" s="1"/>
      <c r="Z1" t="s">
        <v>120</v>
      </c>
    </row>
    <row r="2" spans="1:2" ht="9.75" customHeight="1">
      <c r="A2" s="1"/>
      <c r="B2" s="1"/>
    </row>
    <row r="3" spans="1:2" ht="9.75" customHeight="1">
      <c r="A3" s="1"/>
      <c r="B3" s="1"/>
    </row>
    <row r="4" spans="1:2" ht="9.75" customHeight="1">
      <c r="A4" s="1"/>
      <c r="B4" s="1"/>
    </row>
    <row r="5" spans="1:2" ht="9.75" customHeight="1">
      <c r="A5" s="1"/>
      <c r="B5" s="1"/>
    </row>
    <row r="6" spans="1:2" ht="9.75" customHeight="1">
      <c r="A6" s="1"/>
      <c r="B6" s="1"/>
    </row>
    <row r="7" spans="1:2" ht="9.75" customHeight="1">
      <c r="A7" s="1"/>
      <c r="B7" s="1"/>
    </row>
    <row r="8" spans="1:2" ht="9.75" customHeight="1">
      <c r="A8" s="1"/>
      <c r="B8" s="1"/>
    </row>
    <row r="9" spans="1:2" ht="9.75" customHeight="1">
      <c r="A9" s="1"/>
      <c r="B9" s="1"/>
    </row>
    <row r="10" spans="1:2" ht="9.75" customHeight="1">
      <c r="A10" s="1"/>
      <c r="B10" s="1"/>
    </row>
    <row r="11" spans="1:13" ht="9.75" customHeight="1">
      <c r="A11" s="1"/>
      <c r="B11" s="1"/>
      <c r="E11" s="303"/>
      <c r="F11" s="303"/>
      <c r="G11" s="303"/>
      <c r="H11" s="303"/>
      <c r="I11" s="303"/>
      <c r="J11" s="303"/>
      <c r="K11" s="303"/>
      <c r="L11" s="303"/>
      <c r="M11" s="303"/>
    </row>
    <row r="12" spans="1:13" ht="9.75" customHeight="1">
      <c r="A12" s="1"/>
      <c r="B12" s="1"/>
      <c r="E12" s="303"/>
      <c r="F12" s="303"/>
      <c r="G12" s="303"/>
      <c r="H12" s="303"/>
      <c r="I12" s="303"/>
      <c r="J12" s="303"/>
      <c r="K12" s="303"/>
      <c r="L12" s="303"/>
      <c r="M12" s="303"/>
    </row>
    <row r="13" spans="1:13" ht="9.75" customHeight="1">
      <c r="A13" s="1"/>
      <c r="B13" s="1"/>
      <c r="E13" s="303"/>
      <c r="F13" s="303"/>
      <c r="G13" s="303"/>
      <c r="H13" s="303"/>
      <c r="I13" s="303"/>
      <c r="J13" s="303"/>
      <c r="K13" s="303"/>
      <c r="L13" s="303"/>
      <c r="M13" s="303"/>
    </row>
    <row r="14" spans="1:13" ht="9.75" customHeight="1">
      <c r="A14" s="1"/>
      <c r="B14" s="1"/>
      <c r="E14" s="303"/>
      <c r="F14" s="303"/>
      <c r="G14" s="303"/>
      <c r="H14" s="303"/>
      <c r="I14" s="303"/>
      <c r="J14" s="303"/>
      <c r="K14" s="303"/>
      <c r="L14" s="303"/>
      <c r="M14" s="303"/>
    </row>
    <row r="15" spans="1:13" ht="9.75" customHeight="1">
      <c r="A15" s="1"/>
      <c r="B15" s="1"/>
      <c r="E15" s="303"/>
      <c r="F15" s="303"/>
      <c r="G15" s="303"/>
      <c r="H15" s="303"/>
      <c r="I15" s="303"/>
      <c r="J15" s="303"/>
      <c r="K15" s="303"/>
      <c r="L15" s="303"/>
      <c r="M15" s="303"/>
    </row>
    <row r="16" spans="1:13" ht="9.75" customHeight="1">
      <c r="A16" s="1"/>
      <c r="B16" s="1"/>
      <c r="E16" s="303"/>
      <c r="F16" s="303"/>
      <c r="G16" s="303"/>
      <c r="H16" s="303"/>
      <c r="I16" s="303"/>
      <c r="J16" s="303"/>
      <c r="K16" s="303"/>
      <c r="L16" s="303"/>
      <c r="M16" s="303"/>
    </row>
    <row r="17" spans="1:13" ht="9.75" customHeight="1">
      <c r="A17" s="1"/>
      <c r="B17" s="1"/>
      <c r="E17" s="303"/>
      <c r="F17" s="303"/>
      <c r="G17" s="303"/>
      <c r="H17" s="303"/>
      <c r="I17" s="303"/>
      <c r="J17" s="303"/>
      <c r="K17" s="303"/>
      <c r="L17" s="303"/>
      <c r="M17" s="303"/>
    </row>
    <row r="18" spans="1:13" ht="9.75" customHeight="1">
      <c r="A18" s="1"/>
      <c r="B18" s="1"/>
      <c r="E18" s="303"/>
      <c r="F18" s="303"/>
      <c r="G18" s="303"/>
      <c r="H18" s="303"/>
      <c r="I18" s="303"/>
      <c r="J18" s="303"/>
      <c r="K18" s="303"/>
      <c r="L18" s="303"/>
      <c r="M18" s="303"/>
    </row>
    <row r="19" spans="1:13" ht="9.75" customHeight="1">
      <c r="A19" s="1"/>
      <c r="B19" s="1"/>
      <c r="E19" s="303"/>
      <c r="F19" s="303"/>
      <c r="G19" s="303"/>
      <c r="H19" s="303"/>
      <c r="I19" s="303"/>
      <c r="J19" s="303"/>
      <c r="K19" s="303"/>
      <c r="L19" s="303"/>
      <c r="M19" s="303"/>
    </row>
    <row r="20" spans="1:13" ht="9.75" customHeight="1">
      <c r="A20" s="1"/>
      <c r="B20" s="1"/>
      <c r="E20" s="303"/>
      <c r="F20" s="303"/>
      <c r="G20" s="303"/>
      <c r="H20" s="303"/>
      <c r="I20" s="303"/>
      <c r="J20" s="303"/>
      <c r="K20" s="303"/>
      <c r="L20" s="303"/>
      <c r="M20" s="303"/>
    </row>
    <row r="21" spans="2:13" ht="9.75" customHeight="1">
      <c r="B21" s="1"/>
      <c r="E21" s="303"/>
      <c r="F21" s="303"/>
      <c r="G21" s="303"/>
      <c r="H21" s="303"/>
      <c r="I21" s="303"/>
      <c r="J21" s="303"/>
      <c r="K21" s="303"/>
      <c r="L21" s="303"/>
      <c r="M21" s="303"/>
    </row>
    <row r="22" spans="2:13" ht="9.75" customHeight="1">
      <c r="B22" s="1"/>
      <c r="E22" s="303"/>
      <c r="F22" s="303"/>
      <c r="G22" s="303"/>
      <c r="H22" s="303"/>
      <c r="I22" s="303"/>
      <c r="J22" s="303"/>
      <c r="K22" s="303"/>
      <c r="L22" s="303"/>
      <c r="M22" s="303"/>
    </row>
    <row r="23" spans="2:13" ht="9.75" customHeight="1">
      <c r="B23" s="1"/>
      <c r="E23" s="303"/>
      <c r="F23" s="303"/>
      <c r="G23" s="303"/>
      <c r="H23" s="303"/>
      <c r="I23" s="303"/>
      <c r="J23" s="303"/>
      <c r="K23" s="303"/>
      <c r="L23" s="303"/>
      <c r="M23" s="303"/>
    </row>
    <row r="24" spans="5:13" ht="9.75" customHeight="1" thickBot="1">
      <c r="E24" s="303"/>
      <c r="F24" s="303"/>
      <c r="G24" s="303"/>
      <c r="H24" s="303"/>
      <c r="I24" s="303"/>
      <c r="J24" s="303"/>
      <c r="K24" s="303"/>
      <c r="L24" s="303"/>
      <c r="M24" s="303"/>
    </row>
    <row r="25" spans="1:13" ht="13.5" thickBot="1">
      <c r="A25" s="35" t="s">
        <v>450</v>
      </c>
      <c r="B25" s="22"/>
      <c r="C25" s="22"/>
      <c r="D25" s="23"/>
      <c r="E25" s="304"/>
      <c r="F25" s="305"/>
      <c r="G25" s="303"/>
      <c r="H25" s="306" t="s">
        <v>406</v>
      </c>
      <c r="I25" s="303"/>
      <c r="J25" s="303"/>
      <c r="K25" s="303"/>
      <c r="L25" s="303"/>
      <c r="M25" s="303"/>
    </row>
    <row r="26" spans="1:13" ht="6.75" customHeight="1">
      <c r="A26" s="22"/>
      <c r="B26" s="22"/>
      <c r="C26" s="22"/>
      <c r="D26" s="287"/>
      <c r="E26" s="304"/>
      <c r="F26" s="303"/>
      <c r="G26" s="303"/>
      <c r="H26" s="306" t="s">
        <v>405</v>
      </c>
      <c r="I26" s="303"/>
      <c r="J26" s="303"/>
      <c r="K26" s="303"/>
      <c r="L26" s="303"/>
      <c r="M26" s="303"/>
    </row>
    <row r="27" spans="1:13" s="1" customFormat="1" ht="12.75">
      <c r="A27" s="23"/>
      <c r="B27" s="23"/>
      <c r="C27" s="23"/>
      <c r="D27" s="23"/>
      <c r="E27" s="307"/>
      <c r="F27" s="308"/>
      <c r="G27" s="309"/>
      <c r="H27" s="309"/>
      <c r="I27" s="309"/>
      <c r="J27" s="309"/>
      <c r="K27" s="309"/>
      <c r="L27" s="309"/>
      <c r="M27" s="309"/>
    </row>
    <row r="28" spans="1:13" ht="12.75">
      <c r="A28" s="22"/>
      <c r="B28" s="470"/>
      <c r="C28" s="471"/>
      <c r="D28" s="6"/>
      <c r="E28" s="304"/>
      <c r="F28" s="303"/>
      <c r="G28" s="310"/>
      <c r="H28" s="303"/>
      <c r="I28" s="303"/>
      <c r="J28" s="303"/>
      <c r="K28" s="303"/>
      <c r="L28" s="303"/>
      <c r="M28" s="303"/>
    </row>
    <row r="29" spans="5:13" ht="9.75" customHeight="1" thickBot="1">
      <c r="E29" s="303"/>
      <c r="F29" s="303"/>
      <c r="G29" s="303"/>
      <c r="H29" s="303"/>
      <c r="I29" s="303"/>
      <c r="J29" s="303"/>
      <c r="K29" s="303"/>
      <c r="L29" s="303"/>
      <c r="M29" s="303"/>
    </row>
    <row r="30" spans="1:13" ht="13.5" customHeight="1" thickTop="1">
      <c r="A30" s="476" t="s">
        <v>451</v>
      </c>
      <c r="B30" s="477"/>
      <c r="C30" s="477"/>
      <c r="D30" s="477"/>
      <c r="E30" s="311"/>
      <c r="F30" s="303"/>
      <c r="G30" s="303"/>
      <c r="H30" s="303"/>
      <c r="I30" s="303"/>
      <c r="J30" s="303"/>
      <c r="K30" s="303"/>
      <c r="L30" s="303"/>
      <c r="M30" s="303"/>
    </row>
    <row r="31" spans="1:13" ht="9.75" customHeight="1">
      <c r="A31" s="27"/>
      <c r="B31" s="28"/>
      <c r="C31" s="23"/>
      <c r="D31" s="1"/>
      <c r="E31" s="312"/>
      <c r="F31" s="303"/>
      <c r="G31" s="303"/>
      <c r="H31" s="303"/>
      <c r="I31" s="303"/>
      <c r="J31" s="303"/>
      <c r="K31" s="303"/>
      <c r="L31" s="303"/>
      <c r="M31" s="303"/>
    </row>
    <row r="32" spans="1:13" ht="12.75" customHeight="1">
      <c r="A32" s="29" t="s">
        <v>452</v>
      </c>
      <c r="B32" s="472"/>
      <c r="C32" s="478"/>
      <c r="D32" s="478"/>
      <c r="E32" s="313"/>
      <c r="F32" s="303"/>
      <c r="G32" s="303"/>
      <c r="H32" s="303"/>
      <c r="I32" s="303"/>
      <c r="J32" s="303"/>
      <c r="K32" s="303"/>
      <c r="L32" s="303"/>
      <c r="M32" s="303"/>
    </row>
    <row r="33" spans="1:13" ht="12" customHeight="1">
      <c r="A33" s="29" t="s">
        <v>453</v>
      </c>
      <c r="B33" s="472"/>
      <c r="C33" s="478"/>
      <c r="D33" s="478"/>
      <c r="E33" s="313"/>
      <c r="F33" s="303"/>
      <c r="G33" s="303"/>
      <c r="H33" s="303"/>
      <c r="I33" s="303"/>
      <c r="J33" s="303"/>
      <c r="K33" s="303"/>
      <c r="L33" s="303"/>
      <c r="M33" s="303"/>
    </row>
    <row r="34" spans="1:13" ht="14.25" customHeight="1">
      <c r="A34" s="29" t="s">
        <v>454</v>
      </c>
      <c r="B34" s="472"/>
      <c r="C34" s="475"/>
      <c r="D34" s="475"/>
      <c r="E34" s="313"/>
      <c r="F34" s="303"/>
      <c r="G34" s="303"/>
      <c r="H34" s="303"/>
      <c r="I34" s="303"/>
      <c r="J34" s="303"/>
      <c r="K34" s="303"/>
      <c r="L34" s="303"/>
      <c r="M34" s="303"/>
    </row>
    <row r="35" spans="1:13" ht="12.75" customHeight="1">
      <c r="A35" s="30" t="s">
        <v>455</v>
      </c>
      <c r="B35" s="472"/>
      <c r="C35" s="475"/>
      <c r="D35" s="475"/>
      <c r="E35" s="313"/>
      <c r="F35" s="303"/>
      <c r="G35" s="303"/>
      <c r="H35" s="303"/>
      <c r="I35" s="303"/>
      <c r="J35" s="303"/>
      <c r="K35" s="303"/>
      <c r="L35" s="303"/>
      <c r="M35" s="303"/>
    </row>
    <row r="36" spans="1:13" ht="12.75" customHeight="1">
      <c r="A36" s="30" t="s">
        <v>456</v>
      </c>
      <c r="B36" s="472"/>
      <c r="C36" s="473"/>
      <c r="D36" s="474"/>
      <c r="E36" s="312"/>
      <c r="F36" s="303"/>
      <c r="G36" s="303"/>
      <c r="H36" s="303"/>
      <c r="I36" s="303"/>
      <c r="J36" s="303"/>
      <c r="K36" s="303"/>
      <c r="L36" s="303"/>
      <c r="M36" s="303"/>
    </row>
    <row r="37" spans="1:13" ht="9.75" customHeight="1" thickBot="1">
      <c r="A37" s="31"/>
      <c r="B37" s="26"/>
      <c r="C37" s="26"/>
      <c r="D37" s="26"/>
      <c r="E37" s="314"/>
      <c r="F37" s="303"/>
      <c r="G37" s="303"/>
      <c r="H37" s="303"/>
      <c r="I37" s="303"/>
      <c r="J37" s="303"/>
      <c r="K37" s="303"/>
      <c r="L37" s="303"/>
      <c r="M37" s="303"/>
    </row>
    <row r="38" spans="1:13" ht="9.75" customHeight="1" thickTop="1">
      <c r="A38" s="1"/>
      <c r="E38" s="303"/>
      <c r="F38" s="303"/>
      <c r="G38" s="303"/>
      <c r="H38" s="303"/>
      <c r="I38" s="303"/>
      <c r="J38" s="303"/>
      <c r="K38" s="303"/>
      <c r="L38" s="303"/>
      <c r="M38" s="303"/>
    </row>
    <row r="39" spans="1:13" ht="9.75" customHeight="1">
      <c r="A39" s="1"/>
      <c r="B39" s="1"/>
      <c r="E39" s="303"/>
      <c r="F39" s="303"/>
      <c r="G39" s="303"/>
      <c r="H39" s="303"/>
      <c r="I39" s="303"/>
      <c r="J39" s="303"/>
      <c r="K39" s="303"/>
      <c r="L39" s="303"/>
      <c r="M39" s="303"/>
    </row>
    <row r="40" spans="5:13" s="1" customFormat="1" ht="9.75" customHeight="1">
      <c r="E40" s="309"/>
      <c r="F40" s="309"/>
      <c r="G40" s="309"/>
      <c r="H40" s="309"/>
      <c r="I40" s="309"/>
      <c r="J40" s="309"/>
      <c r="K40" s="309"/>
      <c r="L40" s="309"/>
      <c r="M40" s="309"/>
    </row>
    <row r="41" spans="5:13" s="1" customFormat="1" ht="9.75" customHeight="1">
      <c r="E41" s="309"/>
      <c r="F41" s="309"/>
      <c r="G41" s="309"/>
      <c r="H41" s="309"/>
      <c r="I41" s="309"/>
      <c r="J41" s="309"/>
      <c r="K41" s="309"/>
      <c r="L41" s="309"/>
      <c r="M41" s="309"/>
    </row>
    <row r="42" spans="1:13" ht="9.75" customHeight="1">
      <c r="A42" s="1"/>
      <c r="B42" s="1"/>
      <c r="E42" s="303"/>
      <c r="F42" s="303"/>
      <c r="G42" s="303"/>
      <c r="H42" s="303"/>
      <c r="I42" s="303"/>
      <c r="J42" s="303"/>
      <c r="K42" s="303"/>
      <c r="L42" s="303"/>
      <c r="M42" s="303"/>
    </row>
    <row r="43" spans="1:13" ht="9.75" customHeight="1">
      <c r="A43" s="1"/>
      <c r="B43" s="1"/>
      <c r="E43" s="303"/>
      <c r="F43" s="303"/>
      <c r="G43" s="303"/>
      <c r="H43" s="303"/>
      <c r="I43" s="303"/>
      <c r="J43" s="303"/>
      <c r="K43" s="303"/>
      <c r="L43" s="303"/>
      <c r="M43" s="303"/>
    </row>
    <row r="44" spans="2:13" ht="9.75" customHeight="1">
      <c r="B44" s="1"/>
      <c r="E44" s="303"/>
      <c r="F44" s="303"/>
      <c r="G44" s="303"/>
      <c r="H44" s="303"/>
      <c r="I44" s="303"/>
      <c r="J44" s="303"/>
      <c r="K44" s="303"/>
      <c r="L44" s="303"/>
      <c r="M44" s="303"/>
    </row>
    <row r="45" spans="1:13" ht="9.75" customHeight="1">
      <c r="A45" s="1"/>
      <c r="B45" s="1"/>
      <c r="E45" s="303"/>
      <c r="F45" s="303"/>
      <c r="G45" s="303"/>
      <c r="H45" s="303"/>
      <c r="I45" s="303"/>
      <c r="J45" s="303"/>
      <c r="K45" s="303"/>
      <c r="L45" s="303"/>
      <c r="M45" s="303"/>
    </row>
    <row r="46" spans="1:13" ht="9.75" customHeight="1">
      <c r="A46" s="1"/>
      <c r="B46" s="1"/>
      <c r="E46" s="303"/>
      <c r="F46" s="303"/>
      <c r="G46" s="303"/>
      <c r="H46" s="303"/>
      <c r="I46" s="303"/>
      <c r="J46" s="303"/>
      <c r="K46" s="303"/>
      <c r="L46" s="303"/>
      <c r="M46" s="303"/>
    </row>
    <row r="47" spans="1:13" ht="9.75" customHeight="1">
      <c r="A47" s="2"/>
      <c r="B47" s="1"/>
      <c r="E47" s="303"/>
      <c r="F47" s="303"/>
      <c r="G47" s="303"/>
      <c r="H47" s="303"/>
      <c r="I47" s="303"/>
      <c r="J47" s="303"/>
      <c r="K47" s="303"/>
      <c r="L47" s="303"/>
      <c r="M47" s="303"/>
    </row>
    <row r="48" spans="1:13" ht="9.75" customHeight="1">
      <c r="A48" s="28"/>
      <c r="B48" s="23"/>
      <c r="C48" s="22"/>
      <c r="D48" s="22"/>
      <c r="E48" s="304"/>
      <c r="F48" s="304"/>
      <c r="G48" s="303"/>
      <c r="H48" s="303"/>
      <c r="I48" s="303"/>
      <c r="J48" s="303"/>
      <c r="K48" s="303"/>
      <c r="L48" s="303"/>
      <c r="M48" s="303"/>
    </row>
    <row r="49" spans="2:13" ht="9.75" customHeight="1">
      <c r="B49" s="23"/>
      <c r="C49" s="22"/>
      <c r="D49" s="22"/>
      <c r="E49" s="304"/>
      <c r="F49" s="304"/>
      <c r="G49" s="303"/>
      <c r="H49" s="303"/>
      <c r="I49" s="303"/>
      <c r="J49" s="303"/>
      <c r="K49" s="303"/>
      <c r="L49" s="303"/>
      <c r="M49" s="303"/>
    </row>
    <row r="50" spans="5:13" ht="9.75" customHeight="1">
      <c r="E50" s="303"/>
      <c r="F50" s="303"/>
      <c r="G50" s="303"/>
      <c r="H50" s="303"/>
      <c r="I50" s="303"/>
      <c r="J50" s="303"/>
      <c r="K50" s="303"/>
      <c r="L50" s="303"/>
      <c r="M50" s="303"/>
    </row>
    <row r="51" spans="5:13" ht="9.75" customHeight="1">
      <c r="E51" s="303"/>
      <c r="F51" s="303"/>
      <c r="G51" s="303"/>
      <c r="H51" s="303"/>
      <c r="I51" s="303"/>
      <c r="J51" s="303"/>
      <c r="K51" s="303"/>
      <c r="L51" s="303"/>
      <c r="M51" s="303"/>
    </row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48.75" customHeight="1"/>
  </sheetData>
  <sheetProtection password="EA02" sheet="1" objects="1" scenarios="1" selectLockedCells="1"/>
  <mergeCells count="7">
    <mergeCell ref="B28:C28"/>
    <mergeCell ref="B36:D36"/>
    <mergeCell ref="B35:D35"/>
    <mergeCell ref="A30:D30"/>
    <mergeCell ref="B32:D32"/>
    <mergeCell ref="B33:D33"/>
    <mergeCell ref="B34:D34"/>
  </mergeCells>
  <dataValidations count="3">
    <dataValidation type="decimal" operator="greaterThanOrEqual" allowBlank="1" showInputMessage="1" showErrorMessage="1" errorTitle="ATTENZIONE!" error="VALORE IMMESSO NON VALIDO" sqref="D26 M25 K27">
      <formula1>1</formula1>
    </dataValidation>
    <dataValidation type="whole" allowBlank="1" showInputMessage="1" showErrorMessage="1" errorTitle="ATTENZIONE!" error="VALORE IMMESSO NON VALIDO" sqref="M27">
      <formula1>1</formula1>
      <formula2>2</formula2>
    </dataValidation>
    <dataValidation type="decimal" operator="greaterThan" allowBlank="1" showInputMessage="1" showErrorMessage="1" errorTitle="ATTENZIONE!" error="VALORE IMMESSO NON VALIDO" sqref="F25">
      <formula1>0</formula1>
    </dataValidation>
  </dataValidations>
  <printOptions/>
  <pageMargins left="0.07874015748031496" right="0.07874015748031496" top="0.07874015748031496" bottom="0.3937007874015748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635"/>
  <sheetViews>
    <sheetView showGridLines="0" zoomScaleSheetLayoutView="115" zoomScalePageLayoutView="0" workbookViewId="0" topLeftCell="A1">
      <selection activeCell="L13" sqref="L13"/>
    </sheetView>
  </sheetViews>
  <sheetFormatPr defaultColWidth="9.140625" defaultRowHeight="12.75"/>
  <cols>
    <col min="1" max="1" width="4.421875" style="22" customWidth="1"/>
    <col min="2" max="2" width="5.7109375" style="22" customWidth="1"/>
    <col min="3" max="3" width="10.00390625" style="22" customWidth="1"/>
    <col min="4" max="4" width="9.57421875" style="22" customWidth="1"/>
    <col min="5" max="5" width="2.7109375" style="22" customWidth="1"/>
    <col min="6" max="6" width="8.140625" style="22" customWidth="1"/>
    <col min="7" max="7" width="2.28125" style="22" customWidth="1"/>
    <col min="8" max="8" width="11.140625" style="22" customWidth="1"/>
    <col min="9" max="9" width="2.7109375" style="22" customWidth="1"/>
    <col min="10" max="10" width="20.57421875" style="22" customWidth="1"/>
    <col min="11" max="11" width="3.8515625" style="22" customWidth="1"/>
    <col min="12" max="12" width="14.00390625" style="35" customWidth="1"/>
    <col min="13" max="13" width="2.140625" style="3" customWidth="1"/>
    <col min="14" max="14" width="8.421875" style="3" customWidth="1"/>
    <col min="15" max="15" width="13.57421875" style="3" customWidth="1"/>
    <col min="16" max="16" width="10.57421875" style="3" customWidth="1"/>
    <col min="17" max="17" width="7.00390625" style="22" customWidth="1"/>
    <col min="18" max="18" width="6.8515625" style="0" customWidth="1"/>
    <col min="19" max="19" width="4.00390625" style="22" customWidth="1"/>
    <col min="20" max="20" width="3.140625" style="22" customWidth="1"/>
    <col min="21" max="21" width="28.28125" style="22" customWidth="1"/>
    <col min="22" max="24" width="9.140625" style="22" customWidth="1"/>
    <col min="25" max="25" width="9.140625" style="304" hidden="1" customWidth="1"/>
    <col min="26" max="26" width="0" style="22" hidden="1" customWidth="1"/>
    <col min="27" max="27" width="9.140625" style="22" customWidth="1"/>
    <col min="28" max="28" width="9.421875" style="22" bestFit="1" customWidth="1"/>
    <col min="29" max="29" width="9.140625" style="354" customWidth="1"/>
    <col min="30" max="30" width="18.8515625" style="356" customWidth="1"/>
    <col min="31" max="31" width="12.57421875" style="22" customWidth="1"/>
    <col min="32" max="16384" width="9.140625" style="22" customWidth="1"/>
  </cols>
  <sheetData>
    <row r="1" spans="1:31" s="23" customFormat="1" ht="12.75" customHeight="1">
      <c r="A1" s="498" t="s">
        <v>219</v>
      </c>
      <c r="B1" s="499"/>
      <c r="C1" s="279" t="s">
        <v>460</v>
      </c>
      <c r="D1" s="280" t="s">
        <v>220</v>
      </c>
      <c r="E1" s="498" t="s">
        <v>465</v>
      </c>
      <c r="F1" s="499"/>
      <c r="G1" s="498" t="s">
        <v>221</v>
      </c>
      <c r="H1" s="499"/>
      <c r="I1" s="498" t="s">
        <v>222</v>
      </c>
      <c r="J1" s="499"/>
      <c r="K1" s="498" t="s">
        <v>223</v>
      </c>
      <c r="L1" s="499"/>
      <c r="M1" s="498" t="s">
        <v>224</v>
      </c>
      <c r="N1" s="499"/>
      <c r="O1" s="498" t="s">
        <v>225</v>
      </c>
      <c r="P1" s="502"/>
      <c r="Q1" s="503"/>
      <c r="T1" s="281"/>
      <c r="U1" s="281"/>
      <c r="Y1" s="307"/>
      <c r="Z1" s="23" t="s">
        <v>121</v>
      </c>
      <c r="AC1" s="352"/>
      <c r="AD1" s="353"/>
      <c r="AE1" s="281"/>
    </row>
    <row r="2" spans="1:31" s="34" customFormat="1" ht="13.5" customHeight="1">
      <c r="A2" s="32" t="s">
        <v>185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33"/>
      <c r="O2" s="33"/>
      <c r="P2" s="33"/>
      <c r="Q2" s="32"/>
      <c r="R2"/>
      <c r="T2" s="118"/>
      <c r="U2" s="118"/>
      <c r="Y2" s="421"/>
      <c r="Z2" s="118"/>
      <c r="AC2" s="350"/>
      <c r="AD2" s="351"/>
      <c r="AE2" s="118"/>
    </row>
    <row r="3" spans="1:31" ht="37.5" customHeight="1">
      <c r="A3" s="494" t="s">
        <v>101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T3" s="117"/>
      <c r="U3" s="117"/>
      <c r="Y3" s="422"/>
      <c r="Z3" s="117"/>
      <c r="AA3" s="117"/>
      <c r="AB3" s="117"/>
      <c r="AD3" s="355"/>
      <c r="AE3" s="117"/>
    </row>
    <row r="4" spans="12:31" ht="4.5" customHeight="1">
      <c r="L4" s="36"/>
      <c r="M4" s="36"/>
      <c r="T4" s="117"/>
      <c r="U4" s="117"/>
      <c r="Y4" s="422"/>
      <c r="Z4" s="117"/>
      <c r="AA4" s="117"/>
      <c r="AB4" s="117"/>
      <c r="AD4" s="355"/>
      <c r="AE4" s="117"/>
    </row>
    <row r="5" spans="1:31" s="40" customFormat="1" ht="21.75" customHeight="1">
      <c r="A5" s="37"/>
      <c r="B5" s="37"/>
      <c r="C5" s="37"/>
      <c r="D5" s="38"/>
      <c r="E5" s="39"/>
      <c r="F5" s="39"/>
      <c r="G5" s="39"/>
      <c r="H5" s="39"/>
      <c r="I5" s="39"/>
      <c r="J5" s="39"/>
      <c r="L5" s="41" t="s">
        <v>459</v>
      </c>
      <c r="M5" s="42"/>
      <c r="N5" s="43"/>
      <c r="O5" s="43" t="s">
        <v>457</v>
      </c>
      <c r="P5" s="496" t="s">
        <v>458</v>
      </c>
      <c r="Q5" s="496"/>
      <c r="R5"/>
      <c r="T5" s="116"/>
      <c r="U5" s="384"/>
      <c r="Y5" s="423"/>
      <c r="Z5" s="116"/>
      <c r="AA5" s="116"/>
      <c r="AB5" s="116"/>
      <c r="AC5" s="354"/>
      <c r="AD5" s="355"/>
      <c r="AE5" s="116"/>
    </row>
    <row r="6" spans="1:31" ht="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L6" s="45"/>
      <c r="P6" s="46"/>
      <c r="Q6" s="47"/>
      <c r="T6" s="117"/>
      <c r="U6" s="117"/>
      <c r="Y6" s="422"/>
      <c r="Z6" s="117"/>
      <c r="AA6" s="117"/>
      <c r="AB6" s="117"/>
      <c r="AD6" s="355"/>
      <c r="AE6" s="117"/>
    </row>
    <row r="7" spans="1:31" ht="14.25" customHeight="1" thickBot="1">
      <c r="A7" s="44"/>
      <c r="B7" s="44"/>
      <c r="C7" s="44"/>
      <c r="D7" s="44"/>
      <c r="E7" s="44"/>
      <c r="F7" s="44"/>
      <c r="G7" s="44"/>
      <c r="H7" s="44"/>
      <c r="I7" s="44"/>
      <c r="J7" s="44"/>
      <c r="L7" s="48"/>
      <c r="P7" s="497"/>
      <c r="Q7" s="497"/>
      <c r="T7" s="117"/>
      <c r="U7" s="117"/>
      <c r="Y7" s="422"/>
      <c r="Z7" s="117"/>
      <c r="AA7" s="117"/>
      <c r="AB7" s="117"/>
      <c r="AD7" s="355"/>
      <c r="AE7" s="117"/>
    </row>
    <row r="8" spans="1:31" ht="12.75" customHeight="1" thickBot="1">
      <c r="A8" s="49" t="s">
        <v>78</v>
      </c>
      <c r="B8" s="44"/>
      <c r="C8" s="49"/>
      <c r="D8" s="44"/>
      <c r="E8" s="44"/>
      <c r="F8" s="44"/>
      <c r="G8" s="49"/>
      <c r="H8" s="49"/>
      <c r="I8" s="49"/>
      <c r="J8" s="44"/>
      <c r="L8" s="50"/>
      <c r="N8" s="51">
        <v>11100</v>
      </c>
      <c r="P8" s="491">
        <f>var11101+var11102+var11103+var11104+var11105+var11106+var11107</f>
        <v>0</v>
      </c>
      <c r="Q8" s="492"/>
      <c r="T8" s="117"/>
      <c r="U8" s="479">
        <f>IF(OR(var11102&lt;&gt;"",var12103&lt;&gt;"",var12602&lt;&gt;""),"Le tre variabili 11102, 12103 e 12602 riguardano i margini commerciali e vanno compilate in modo coerente. Vedi istruzioni.","")</f>
      </c>
      <c r="Y8" s="422">
        <f>IF(ISBLANK(var11101),0,2)+IF(ISBLANK(var11102),0,2)+IF(ISBLANK(var11103),0,2)+IF(ISBLANK(var11104),0,2)+IF(ISBLANK(var11105),0,2)+IF(ISBLANK(var11106),0,2)+IF(ISBLANK(var11107),0,2)+IF(ISBLANK(var11201),0,2)+IF(ISBLANK(var11202),0,2)+IF(ISBLANK(var11300),0,2)+IF(ISBLANK(var11400),0,2)+IF(ISBLANK(var11511),0,2)+IF(ISBLANK(var11512),0,2)+IF(ISBLANK(var11513),0,2)+IF(ISBLANK(var11514),0,2)+IF(ISBLANK(var11515),0,2)+IF(ISBLANK(var11516),0,2)+IF(ISBLANK(var11517),0,2)+IF(ISBLANK(var11518),0,2)</f>
        <v>0</v>
      </c>
      <c r="Z8" s="117"/>
      <c r="AA8" s="51"/>
      <c r="AB8" s="117"/>
      <c r="AC8" s="354">
        <v>11100</v>
      </c>
      <c r="AD8" s="355">
        <v>8</v>
      </c>
      <c r="AE8" s="117"/>
    </row>
    <row r="9" spans="1:31" ht="12" customHeight="1" thickBot="1">
      <c r="A9" s="44" t="s">
        <v>14</v>
      </c>
      <c r="B9" s="44"/>
      <c r="C9" s="44"/>
      <c r="D9" s="44"/>
      <c r="E9" s="44"/>
      <c r="F9" s="44"/>
      <c r="G9" s="44"/>
      <c r="H9" s="44"/>
      <c r="I9" s="44"/>
      <c r="J9" s="44"/>
      <c r="L9" s="52"/>
      <c r="N9" s="51">
        <v>11101</v>
      </c>
      <c r="P9" s="488"/>
      <c r="Q9" s="488"/>
      <c r="T9" s="117"/>
      <c r="U9" s="479"/>
      <c r="Y9" s="422"/>
      <c r="Z9" s="117"/>
      <c r="AA9" s="51"/>
      <c r="AB9" s="117"/>
      <c r="AC9" s="354">
        <v>11101</v>
      </c>
      <c r="AD9" s="355">
        <v>9</v>
      </c>
      <c r="AE9" s="117"/>
    </row>
    <row r="10" spans="1:31" ht="12" customHeight="1" thickBot="1">
      <c r="A10" s="44" t="s">
        <v>15</v>
      </c>
      <c r="B10" s="44"/>
      <c r="C10" s="44"/>
      <c r="D10" s="44"/>
      <c r="E10" s="44"/>
      <c r="F10" s="44"/>
      <c r="G10" s="44"/>
      <c r="H10" s="44"/>
      <c r="I10" s="44"/>
      <c r="J10" s="44"/>
      <c r="L10" s="52"/>
      <c r="M10" s="22"/>
      <c r="N10" s="51">
        <v>11102</v>
      </c>
      <c r="O10" s="22"/>
      <c r="P10" s="385">
        <f>IF(OR(var11102&lt;&gt;"",var12103&lt;&gt;"",var12602&lt;&gt;""),"-----------------------&gt;&gt;",0)</f>
        <v>0</v>
      </c>
      <c r="R10" s="22"/>
      <c r="T10" s="3"/>
      <c r="U10" s="479"/>
      <c r="Y10" s="422"/>
      <c r="Z10" s="117"/>
      <c r="AA10" s="51"/>
      <c r="AB10" s="117"/>
      <c r="AC10" s="354">
        <v>11102</v>
      </c>
      <c r="AD10" s="355">
        <v>10</v>
      </c>
      <c r="AE10" s="117"/>
    </row>
    <row r="11" spans="1:31" ht="12" customHeight="1" thickBot="1">
      <c r="A11" s="44" t="s">
        <v>16</v>
      </c>
      <c r="B11" s="44"/>
      <c r="C11" s="44"/>
      <c r="D11" s="44"/>
      <c r="E11" s="44"/>
      <c r="F11" s="44"/>
      <c r="G11" s="44"/>
      <c r="H11" s="44"/>
      <c r="I11" s="44"/>
      <c r="J11" s="44"/>
      <c r="L11" s="52"/>
      <c r="N11" s="51">
        <v>11103</v>
      </c>
      <c r="P11" s="482"/>
      <c r="Q11" s="482"/>
      <c r="T11" s="377"/>
      <c r="U11" s="479"/>
      <c r="Y11" s="422"/>
      <c r="Z11" s="117"/>
      <c r="AA11" s="51"/>
      <c r="AB11" s="117"/>
      <c r="AC11" s="354">
        <v>11103</v>
      </c>
      <c r="AD11" s="355">
        <v>11</v>
      </c>
      <c r="AE11" s="117"/>
    </row>
    <row r="12" spans="1:31" ht="12" customHeight="1" thickBot="1">
      <c r="A12" s="44" t="s">
        <v>17</v>
      </c>
      <c r="B12" s="44"/>
      <c r="C12" s="44"/>
      <c r="D12" s="44"/>
      <c r="E12" s="44"/>
      <c r="F12" s="44"/>
      <c r="G12" s="44"/>
      <c r="H12" s="44"/>
      <c r="I12" s="44"/>
      <c r="J12" s="44"/>
      <c r="O12" s="359"/>
      <c r="P12" s="53"/>
      <c r="Q12" s="53"/>
      <c r="T12" s="377"/>
      <c r="U12" s="479"/>
      <c r="Y12" s="422"/>
      <c r="Z12" s="117"/>
      <c r="AA12" s="51"/>
      <c r="AB12" s="117"/>
      <c r="AD12" s="355"/>
      <c r="AE12" s="117"/>
    </row>
    <row r="13" spans="1:31" ht="12" customHeight="1" thickBot="1">
      <c r="A13" s="44" t="s">
        <v>18</v>
      </c>
      <c r="B13" s="44"/>
      <c r="C13" s="44"/>
      <c r="D13" s="44"/>
      <c r="E13" s="44"/>
      <c r="F13" s="44"/>
      <c r="G13" s="44"/>
      <c r="H13" s="44"/>
      <c r="I13" s="44"/>
      <c r="J13" s="44"/>
      <c r="L13" s="52"/>
      <c r="N13" s="51">
        <v>61293</v>
      </c>
      <c r="O13" s="359"/>
      <c r="P13" s="53"/>
      <c r="Q13" s="53"/>
      <c r="T13" s="377"/>
      <c r="U13" s="117"/>
      <c r="Y13" s="422"/>
      <c r="Z13" s="117"/>
      <c r="AA13" s="51"/>
      <c r="AB13" s="117"/>
      <c r="AD13" s="355"/>
      <c r="AE13" s="117"/>
    </row>
    <row r="14" spans="1:31" ht="12" customHeight="1" thickBot="1">
      <c r="A14" s="44" t="s">
        <v>19</v>
      </c>
      <c r="B14" s="44"/>
      <c r="C14" s="44"/>
      <c r="D14" s="44"/>
      <c r="E14" s="44"/>
      <c r="F14" s="44"/>
      <c r="G14" s="44"/>
      <c r="H14" s="44"/>
      <c r="I14" s="44"/>
      <c r="J14" s="44"/>
      <c r="L14" s="52"/>
      <c r="N14" s="51">
        <v>11104</v>
      </c>
      <c r="P14" s="482"/>
      <c r="Q14" s="482"/>
      <c r="T14" s="377"/>
      <c r="U14" s="117"/>
      <c r="Y14" s="422"/>
      <c r="Z14" s="117"/>
      <c r="AA14" s="51"/>
      <c r="AB14" s="117"/>
      <c r="AC14" s="354">
        <v>11104</v>
      </c>
      <c r="AD14" s="355">
        <v>12</v>
      </c>
      <c r="AE14" s="117"/>
    </row>
    <row r="15" spans="1:31" ht="12" customHeight="1" thickBot="1">
      <c r="A15" s="44" t="s">
        <v>20</v>
      </c>
      <c r="B15" s="44"/>
      <c r="C15" s="44"/>
      <c r="D15" s="44"/>
      <c r="E15" s="44"/>
      <c r="F15" s="44"/>
      <c r="G15" s="44"/>
      <c r="H15" s="44"/>
      <c r="I15" s="44"/>
      <c r="J15" s="44"/>
      <c r="L15" s="52"/>
      <c r="N15" s="51">
        <v>11105</v>
      </c>
      <c r="P15" s="482"/>
      <c r="Q15" s="482"/>
      <c r="T15" s="377"/>
      <c r="U15" s="117"/>
      <c r="Y15" s="422"/>
      <c r="Z15" s="117"/>
      <c r="AA15" s="51"/>
      <c r="AB15" s="117"/>
      <c r="AC15" s="354">
        <v>11105</v>
      </c>
      <c r="AD15" s="355">
        <v>13</v>
      </c>
      <c r="AE15" s="117"/>
    </row>
    <row r="16" spans="1:31" ht="12" customHeight="1" thickBot="1">
      <c r="A16" s="44" t="s">
        <v>21</v>
      </c>
      <c r="B16" s="44"/>
      <c r="C16" s="44"/>
      <c r="D16" s="44"/>
      <c r="E16" s="44"/>
      <c r="F16" s="44"/>
      <c r="G16" s="44"/>
      <c r="H16" s="44"/>
      <c r="I16" s="44"/>
      <c r="J16" s="44"/>
      <c r="L16" s="52"/>
      <c r="N16" s="51">
        <v>11106</v>
      </c>
      <c r="P16" s="482"/>
      <c r="Q16" s="482"/>
      <c r="T16" s="377"/>
      <c r="U16" s="117"/>
      <c r="Y16" s="422"/>
      <c r="Z16" s="117"/>
      <c r="AA16" s="51"/>
      <c r="AB16" s="117"/>
      <c r="AC16" s="354">
        <v>11106</v>
      </c>
      <c r="AD16" s="355">
        <v>14</v>
      </c>
      <c r="AE16" s="117"/>
    </row>
    <row r="17" spans="1:31" ht="12" customHeight="1" thickBot="1">
      <c r="A17" s="44" t="s">
        <v>22</v>
      </c>
      <c r="B17" s="44"/>
      <c r="C17" s="44"/>
      <c r="D17" s="44"/>
      <c r="E17" s="44"/>
      <c r="F17" s="44"/>
      <c r="G17" s="44"/>
      <c r="H17" s="44"/>
      <c r="I17" s="44"/>
      <c r="J17" s="44"/>
      <c r="L17" s="52"/>
      <c r="N17" s="51">
        <v>11107</v>
      </c>
      <c r="P17" s="482"/>
      <c r="Q17" s="482"/>
      <c r="T17" s="377"/>
      <c r="U17" s="117"/>
      <c r="Y17" s="422"/>
      <c r="Z17" s="117"/>
      <c r="AA17" s="51"/>
      <c r="AB17" s="117"/>
      <c r="AC17" s="354">
        <v>11107</v>
      </c>
      <c r="AD17" s="355">
        <v>15</v>
      </c>
      <c r="AE17" s="117"/>
    </row>
    <row r="18" spans="1:31" ht="14.25" customHeight="1" thickBot="1">
      <c r="A18" s="44"/>
      <c r="B18" s="44"/>
      <c r="C18" s="44"/>
      <c r="D18" s="44"/>
      <c r="E18" s="44"/>
      <c r="F18" s="44"/>
      <c r="G18" s="44"/>
      <c r="H18" s="44"/>
      <c r="I18" s="44"/>
      <c r="J18" s="44"/>
      <c r="L18" s="54"/>
      <c r="P18" s="490"/>
      <c r="Q18" s="490"/>
      <c r="T18" s="377"/>
      <c r="U18" s="117"/>
      <c r="Y18" s="422"/>
      <c r="Z18" s="117"/>
      <c r="AA18" s="3"/>
      <c r="AB18" s="117"/>
      <c r="AC18" s="354">
        <v>11200</v>
      </c>
      <c r="AD18" s="355">
        <v>17</v>
      </c>
      <c r="AE18" s="117"/>
    </row>
    <row r="19" spans="1:31" ht="15" thickBot="1">
      <c r="A19" s="49" t="s">
        <v>28</v>
      </c>
      <c r="B19" s="44"/>
      <c r="C19" s="44"/>
      <c r="D19" s="44"/>
      <c r="E19" s="44"/>
      <c r="F19" s="44"/>
      <c r="G19" s="44"/>
      <c r="H19" s="44"/>
      <c r="I19" s="44"/>
      <c r="J19" s="44"/>
      <c r="L19" s="54"/>
      <c r="N19" s="3">
        <v>11200</v>
      </c>
      <c r="O19" s="55"/>
      <c r="P19" s="491">
        <f>var11201+var11202</f>
        <v>0</v>
      </c>
      <c r="Q19" s="492"/>
      <c r="T19" s="377"/>
      <c r="U19" s="117"/>
      <c r="Y19" s="422"/>
      <c r="Z19" s="117"/>
      <c r="AA19" s="3"/>
      <c r="AB19" s="117"/>
      <c r="AC19" s="354">
        <v>11201</v>
      </c>
      <c r="AD19" s="355">
        <v>18</v>
      </c>
      <c r="AE19" s="117"/>
    </row>
    <row r="20" spans="1:31" ht="12" customHeight="1" thickBot="1">
      <c r="A20" s="44" t="s">
        <v>23</v>
      </c>
      <c r="B20" s="44"/>
      <c r="C20" s="44"/>
      <c r="D20" s="44"/>
      <c r="E20" s="44"/>
      <c r="F20" s="44"/>
      <c r="G20" s="44"/>
      <c r="H20" s="44"/>
      <c r="I20" s="44"/>
      <c r="J20" s="44" t="s">
        <v>457</v>
      </c>
      <c r="L20" s="52"/>
      <c r="M20" s="55"/>
      <c r="N20" s="3">
        <v>11201</v>
      </c>
      <c r="O20" s="55"/>
      <c r="P20" s="488"/>
      <c r="Q20" s="488"/>
      <c r="T20" s="377"/>
      <c r="U20" s="117"/>
      <c r="Y20" s="422"/>
      <c r="Z20" s="117"/>
      <c r="AA20" s="3"/>
      <c r="AB20" s="117"/>
      <c r="AC20" s="354">
        <v>11202</v>
      </c>
      <c r="AD20" s="355">
        <v>19</v>
      </c>
      <c r="AE20" s="117"/>
    </row>
    <row r="21" spans="1:31" ht="12" customHeight="1" thickBot="1">
      <c r="A21" s="44" t="s">
        <v>24</v>
      </c>
      <c r="B21" s="44"/>
      <c r="C21" s="44"/>
      <c r="D21" s="44"/>
      <c r="E21" s="44"/>
      <c r="F21" s="44"/>
      <c r="G21" s="44"/>
      <c r="H21" s="44"/>
      <c r="I21" s="44"/>
      <c r="J21" s="44"/>
      <c r="L21" s="52"/>
      <c r="M21" s="55"/>
      <c r="N21" s="3">
        <v>11202</v>
      </c>
      <c r="O21" s="55"/>
      <c r="P21" s="53"/>
      <c r="Q21" s="53"/>
      <c r="T21" s="377"/>
      <c r="U21" s="117"/>
      <c r="Y21" s="422"/>
      <c r="Z21" s="117"/>
      <c r="AA21" s="3"/>
      <c r="AB21" s="117"/>
      <c r="AC21" s="354">
        <v>11300</v>
      </c>
      <c r="AD21" s="355">
        <v>21</v>
      </c>
      <c r="AE21" s="117"/>
    </row>
    <row r="22" spans="1:31" ht="14.25" customHeight="1" thickBot="1">
      <c r="A22" s="44"/>
      <c r="B22" s="44"/>
      <c r="C22" s="44"/>
      <c r="D22" s="44"/>
      <c r="E22" s="44"/>
      <c r="F22" s="44"/>
      <c r="G22" s="44"/>
      <c r="H22" s="44"/>
      <c r="I22" s="44"/>
      <c r="J22" s="44"/>
      <c r="L22" s="54"/>
      <c r="O22" s="55"/>
      <c r="P22" s="483"/>
      <c r="Q22" s="483"/>
      <c r="T22" s="377"/>
      <c r="U22" s="117"/>
      <c r="Y22" s="422"/>
      <c r="Z22" s="117"/>
      <c r="AA22" s="3"/>
      <c r="AB22" s="117"/>
      <c r="AC22" s="354">
        <v>11400</v>
      </c>
      <c r="AD22" s="355">
        <v>23</v>
      </c>
      <c r="AE22" s="117"/>
    </row>
    <row r="23" spans="1:31" ht="15" thickBot="1">
      <c r="A23" s="49" t="s">
        <v>355</v>
      </c>
      <c r="B23" s="44"/>
      <c r="C23" s="44"/>
      <c r="D23" s="44"/>
      <c r="E23" s="44"/>
      <c r="F23" s="44"/>
      <c r="G23" s="44"/>
      <c r="H23" s="44"/>
      <c r="I23" s="44"/>
      <c r="J23" s="44"/>
      <c r="L23" s="54"/>
      <c r="N23" s="3">
        <v>11300</v>
      </c>
      <c r="O23" s="55"/>
      <c r="P23" s="480"/>
      <c r="Q23" s="484"/>
      <c r="T23" s="377"/>
      <c r="U23" s="117"/>
      <c r="Y23" s="422"/>
      <c r="Z23" s="117"/>
      <c r="AA23" s="3"/>
      <c r="AB23" s="117"/>
      <c r="AC23" s="354">
        <v>11500</v>
      </c>
      <c r="AD23" s="355">
        <v>25</v>
      </c>
      <c r="AE23" s="117"/>
    </row>
    <row r="24" spans="1:31" ht="14.25" customHeight="1" thickBot="1">
      <c r="A24" s="44"/>
      <c r="B24" s="44"/>
      <c r="C24" s="44"/>
      <c r="D24" s="44"/>
      <c r="E24" s="44"/>
      <c r="F24" s="44"/>
      <c r="G24" s="44"/>
      <c r="H24" s="44"/>
      <c r="I24" s="44"/>
      <c r="J24" s="44"/>
      <c r="L24" s="54"/>
      <c r="P24" s="493"/>
      <c r="Q24" s="493"/>
      <c r="T24" s="377"/>
      <c r="U24" s="117"/>
      <c r="Y24" s="422"/>
      <c r="Z24" s="117"/>
      <c r="AA24" s="3"/>
      <c r="AB24" s="117"/>
      <c r="AC24" s="354">
        <v>11511</v>
      </c>
      <c r="AD24" s="355">
        <v>26</v>
      </c>
      <c r="AE24" s="117"/>
    </row>
    <row r="25" spans="1:31" ht="15" thickBot="1">
      <c r="A25" s="49" t="s">
        <v>52</v>
      </c>
      <c r="B25" s="44"/>
      <c r="C25" s="44"/>
      <c r="D25" s="44"/>
      <c r="E25" s="44"/>
      <c r="F25" s="44"/>
      <c r="G25" s="44"/>
      <c r="H25" s="44"/>
      <c r="I25" s="44"/>
      <c r="J25" s="44"/>
      <c r="L25" s="54"/>
      <c r="N25" s="3">
        <v>11400</v>
      </c>
      <c r="P25" s="480"/>
      <c r="Q25" s="484"/>
      <c r="T25" s="377"/>
      <c r="U25" s="117"/>
      <c r="Y25" s="422"/>
      <c r="Z25" s="117"/>
      <c r="AA25" s="3"/>
      <c r="AB25" s="117"/>
      <c r="AC25" s="354">
        <v>11512</v>
      </c>
      <c r="AD25" s="355">
        <v>27</v>
      </c>
      <c r="AE25" s="117"/>
    </row>
    <row r="26" spans="1:31" ht="14.25" customHeight="1" thickBot="1">
      <c r="A26" s="44"/>
      <c r="B26" s="44"/>
      <c r="C26" s="44"/>
      <c r="D26" s="44"/>
      <c r="E26" s="44"/>
      <c r="F26" s="44"/>
      <c r="G26" s="44"/>
      <c r="H26" s="44"/>
      <c r="I26" s="44"/>
      <c r="J26" s="44"/>
      <c r="L26" s="54"/>
      <c r="P26" s="485"/>
      <c r="Q26" s="485"/>
      <c r="T26" s="377"/>
      <c r="U26" s="117"/>
      <c r="Y26" s="422"/>
      <c r="Z26" s="117"/>
      <c r="AA26" s="3"/>
      <c r="AB26" s="117"/>
      <c r="AC26" s="354">
        <v>11513</v>
      </c>
      <c r="AD26" s="355">
        <v>28</v>
      </c>
      <c r="AE26" s="117"/>
    </row>
    <row r="27" spans="1:31" ht="15" thickBot="1">
      <c r="A27" s="49" t="s">
        <v>29</v>
      </c>
      <c r="B27" s="44"/>
      <c r="C27" s="44"/>
      <c r="D27" s="44"/>
      <c r="E27" s="44"/>
      <c r="F27" s="44"/>
      <c r="G27" s="44"/>
      <c r="H27" s="44"/>
      <c r="I27" s="44"/>
      <c r="J27" s="44"/>
      <c r="L27" s="56"/>
      <c r="N27" s="3">
        <v>11500</v>
      </c>
      <c r="P27" s="491">
        <f>+var11511+var11512+var11513+var11514+var11515+var11516+var11517+var11518</f>
        <v>0</v>
      </c>
      <c r="Q27" s="492"/>
      <c r="T27" s="377"/>
      <c r="U27" s="117"/>
      <c r="Y27" s="422"/>
      <c r="Z27" s="117"/>
      <c r="AA27" s="3"/>
      <c r="AB27" s="117"/>
      <c r="AC27" s="354">
        <v>11514</v>
      </c>
      <c r="AD27" s="355">
        <v>29</v>
      </c>
      <c r="AE27" s="117"/>
    </row>
    <row r="28" spans="1:31" ht="15" thickBot="1">
      <c r="A28" s="44"/>
      <c r="B28" s="44"/>
      <c r="C28" s="349" t="s">
        <v>172</v>
      </c>
      <c r="D28" s="44"/>
      <c r="E28" s="44"/>
      <c r="F28" s="44"/>
      <c r="G28" s="44"/>
      <c r="H28" s="44"/>
      <c r="I28" s="44"/>
      <c r="J28" s="44"/>
      <c r="L28" s="56"/>
      <c r="N28" s="3">
        <v>11511</v>
      </c>
      <c r="P28" s="480"/>
      <c r="Q28" s="481"/>
      <c r="T28" s="377"/>
      <c r="U28" s="117"/>
      <c r="Y28" s="422"/>
      <c r="Z28" s="117"/>
      <c r="AA28" s="3"/>
      <c r="AB28" s="117"/>
      <c r="AC28" s="354">
        <v>11515</v>
      </c>
      <c r="AD28" s="355">
        <v>30</v>
      </c>
      <c r="AE28" s="117"/>
    </row>
    <row r="29" spans="1:31" ht="15" thickBot="1">
      <c r="A29" s="44"/>
      <c r="B29" s="44"/>
      <c r="C29" s="349" t="s">
        <v>173</v>
      </c>
      <c r="D29" s="44"/>
      <c r="E29" s="44"/>
      <c r="F29" s="44"/>
      <c r="G29" s="44"/>
      <c r="H29" s="44"/>
      <c r="I29" s="44"/>
      <c r="J29" s="44"/>
      <c r="L29" s="56"/>
      <c r="N29" s="3">
        <v>11512</v>
      </c>
      <c r="P29" s="480"/>
      <c r="Q29" s="481"/>
      <c r="T29" s="377"/>
      <c r="U29" s="117"/>
      <c r="Y29" s="422"/>
      <c r="Z29" s="117"/>
      <c r="AA29" s="3"/>
      <c r="AB29" s="117"/>
      <c r="AC29" s="354">
        <v>11516</v>
      </c>
      <c r="AD29" s="355">
        <v>31</v>
      </c>
      <c r="AE29" s="117"/>
    </row>
    <row r="30" spans="1:31" ht="15" thickBot="1">
      <c r="A30" s="44"/>
      <c r="B30" s="44"/>
      <c r="C30" s="349" t="s">
        <v>174</v>
      </c>
      <c r="D30" s="44"/>
      <c r="E30" s="44"/>
      <c r="F30" s="44"/>
      <c r="G30" s="44"/>
      <c r="H30" s="44"/>
      <c r="I30" s="44"/>
      <c r="J30" s="44"/>
      <c r="L30" s="56"/>
      <c r="N30" s="3">
        <v>11513</v>
      </c>
      <c r="P30" s="480"/>
      <c r="Q30" s="481"/>
      <c r="T30" s="377"/>
      <c r="U30" s="117"/>
      <c r="Y30" s="422"/>
      <c r="Z30" s="117"/>
      <c r="AA30" s="3"/>
      <c r="AB30" s="117"/>
      <c r="AC30" s="354">
        <v>11517</v>
      </c>
      <c r="AD30" s="355">
        <v>32</v>
      </c>
      <c r="AE30" s="117"/>
    </row>
    <row r="31" spans="1:31" ht="15" thickBot="1">
      <c r="A31" s="44"/>
      <c r="B31" s="44"/>
      <c r="C31" s="349" t="s">
        <v>175</v>
      </c>
      <c r="D31" s="44"/>
      <c r="E31" s="44"/>
      <c r="F31" s="44"/>
      <c r="G31" s="44"/>
      <c r="H31" s="44"/>
      <c r="I31" s="44"/>
      <c r="J31" s="44"/>
      <c r="L31" s="56"/>
      <c r="N31" s="3">
        <v>11514</v>
      </c>
      <c r="P31" s="480"/>
      <c r="Q31" s="481"/>
      <c r="T31" s="377"/>
      <c r="U31" s="117"/>
      <c r="Y31" s="422"/>
      <c r="Z31" s="117"/>
      <c r="AA31" s="3"/>
      <c r="AB31" s="117"/>
      <c r="AC31" s="354">
        <v>11518</v>
      </c>
      <c r="AD31" s="355">
        <v>33</v>
      </c>
      <c r="AE31" s="117"/>
    </row>
    <row r="32" spans="1:31" ht="15" thickBot="1">
      <c r="A32" s="44"/>
      <c r="B32" s="44"/>
      <c r="C32" s="349" t="s">
        <v>176</v>
      </c>
      <c r="D32" s="44"/>
      <c r="E32" s="44"/>
      <c r="F32" s="44"/>
      <c r="G32" s="44"/>
      <c r="H32" s="44"/>
      <c r="I32" s="44"/>
      <c r="J32" s="44"/>
      <c r="L32" s="56"/>
      <c r="N32" s="3">
        <v>11515</v>
      </c>
      <c r="P32" s="480"/>
      <c r="Q32" s="481"/>
      <c r="T32" s="377"/>
      <c r="U32" s="117"/>
      <c r="Y32" s="422"/>
      <c r="Z32" s="117"/>
      <c r="AA32" s="3"/>
      <c r="AB32" s="117"/>
      <c r="AC32" s="354">
        <v>12100</v>
      </c>
      <c r="AD32" s="355">
        <v>35</v>
      </c>
      <c r="AE32" s="117"/>
    </row>
    <row r="33" spans="1:31" ht="15" thickBot="1">
      <c r="A33" s="44"/>
      <c r="B33" s="44"/>
      <c r="C33" s="349" t="s">
        <v>177</v>
      </c>
      <c r="D33" s="44"/>
      <c r="E33" s="44"/>
      <c r="F33" s="44"/>
      <c r="G33" s="44"/>
      <c r="H33" s="44"/>
      <c r="I33" s="44"/>
      <c r="J33" s="44"/>
      <c r="L33" s="56"/>
      <c r="N33" s="3">
        <v>11516</v>
      </c>
      <c r="P33" s="480"/>
      <c r="Q33" s="481"/>
      <c r="T33" s="377"/>
      <c r="U33" s="117"/>
      <c r="Y33" s="422"/>
      <c r="Z33" s="117"/>
      <c r="AA33" s="3"/>
      <c r="AB33" s="117"/>
      <c r="AC33" s="354">
        <v>12101</v>
      </c>
      <c r="AD33" s="355">
        <v>36</v>
      </c>
      <c r="AE33" s="117"/>
    </row>
    <row r="34" spans="1:31" ht="14.25" customHeight="1" thickBot="1">
      <c r="A34" s="44"/>
      <c r="B34" s="44"/>
      <c r="C34" s="349" t="s">
        <v>178</v>
      </c>
      <c r="D34" s="44"/>
      <c r="E34" s="44"/>
      <c r="F34" s="44"/>
      <c r="G34" s="44"/>
      <c r="H34" s="44"/>
      <c r="I34" s="44"/>
      <c r="J34" s="44"/>
      <c r="L34" s="56"/>
      <c r="N34" s="3">
        <v>11517</v>
      </c>
      <c r="P34" s="480"/>
      <c r="Q34" s="481"/>
      <c r="T34" s="377"/>
      <c r="U34" s="117"/>
      <c r="Y34" s="422"/>
      <c r="Z34" s="117"/>
      <c r="AA34" s="3"/>
      <c r="AB34" s="117"/>
      <c r="AC34" s="354">
        <v>12102</v>
      </c>
      <c r="AD34" s="355">
        <v>38</v>
      </c>
      <c r="AE34" s="117"/>
    </row>
    <row r="35" spans="1:31" ht="14.25" customHeight="1" thickBot="1">
      <c r="A35" s="44"/>
      <c r="B35" s="44"/>
      <c r="C35" s="349" t="s">
        <v>179</v>
      </c>
      <c r="D35" s="44"/>
      <c r="E35" s="44"/>
      <c r="F35" s="44"/>
      <c r="G35" s="44"/>
      <c r="H35" s="44"/>
      <c r="I35" s="44"/>
      <c r="J35" s="44"/>
      <c r="L35" s="56"/>
      <c r="N35" s="3">
        <v>11518</v>
      </c>
      <c r="P35" s="480"/>
      <c r="Q35" s="481"/>
      <c r="T35" s="377"/>
      <c r="U35" s="117"/>
      <c r="Y35" s="422"/>
      <c r="Z35" s="117"/>
      <c r="AA35" s="3"/>
      <c r="AB35" s="117"/>
      <c r="AC35" s="354">
        <v>12103</v>
      </c>
      <c r="AD35" s="355">
        <v>39</v>
      </c>
      <c r="AE35" s="117"/>
    </row>
    <row r="36" spans="1:30" ht="12.75" customHeight="1">
      <c r="A36" s="44"/>
      <c r="B36" s="44"/>
      <c r="C36" s="44"/>
      <c r="D36" s="44"/>
      <c r="E36" s="44"/>
      <c r="F36" s="44"/>
      <c r="G36" s="44"/>
      <c r="H36" s="44"/>
      <c r="I36" s="49"/>
      <c r="J36" s="49"/>
      <c r="K36" s="376"/>
      <c r="L36" s="54"/>
      <c r="N36" s="57"/>
      <c r="P36" s="500"/>
      <c r="Q36" s="500"/>
      <c r="R36" s="22"/>
      <c r="S36" s="117"/>
      <c r="T36" s="377"/>
      <c r="U36" s="117"/>
      <c r="AC36" s="22"/>
      <c r="AD36" s="22"/>
    </row>
    <row r="37" spans="1:31" ht="14.25" customHeight="1">
      <c r="A37" s="44"/>
      <c r="B37" s="44"/>
      <c r="C37" s="349"/>
      <c r="D37" s="44"/>
      <c r="E37" s="44"/>
      <c r="F37" s="44"/>
      <c r="G37" s="44"/>
      <c r="H37" s="44"/>
      <c r="I37" s="44"/>
      <c r="J37" s="44"/>
      <c r="L37" s="56"/>
      <c r="O37" s="2"/>
      <c r="P37" s="374"/>
      <c r="Q37" s="375"/>
      <c r="T37" s="377"/>
      <c r="U37" s="117"/>
      <c r="Y37" s="422"/>
      <c r="Z37" s="117"/>
      <c r="AA37" s="3"/>
      <c r="AB37" s="117"/>
      <c r="AD37" s="355"/>
      <c r="AE37" s="117"/>
    </row>
    <row r="38" spans="1:25" s="381" customFormat="1" ht="12" customHeight="1">
      <c r="A38" s="378"/>
      <c r="B38" s="379"/>
      <c r="C38" s="380"/>
      <c r="D38" s="380"/>
      <c r="E38" s="380"/>
      <c r="F38" s="380"/>
      <c r="G38" s="380"/>
      <c r="H38" s="380"/>
      <c r="I38" s="380"/>
      <c r="J38" s="380"/>
      <c r="L38" s="382"/>
      <c r="M38" s="383"/>
      <c r="N38" s="383"/>
      <c r="O38" s="383"/>
      <c r="P38" s="501"/>
      <c r="Q38" s="501"/>
      <c r="S38" s="384"/>
      <c r="T38" s="377"/>
      <c r="U38" s="384"/>
      <c r="Y38" s="424"/>
    </row>
    <row r="39" spans="1:31" ht="14.25" customHeight="1" thickBot="1">
      <c r="A39" s="44"/>
      <c r="B39" s="44"/>
      <c r="C39" s="349"/>
      <c r="D39" s="44"/>
      <c r="E39" s="44"/>
      <c r="F39" s="44"/>
      <c r="G39" s="44"/>
      <c r="H39" s="44"/>
      <c r="I39" s="44"/>
      <c r="J39" s="44"/>
      <c r="L39" s="56"/>
      <c r="O39" s="2"/>
      <c r="P39" s="374"/>
      <c r="Q39" s="375"/>
      <c r="T39" s="377"/>
      <c r="U39" s="117"/>
      <c r="Y39" s="422"/>
      <c r="Z39" s="117"/>
      <c r="AA39" s="3"/>
      <c r="AB39" s="117"/>
      <c r="AD39" s="355"/>
      <c r="AE39" s="117"/>
    </row>
    <row r="40" spans="1:31" ht="15" thickBot="1">
      <c r="A40" s="49" t="s">
        <v>30</v>
      </c>
      <c r="B40" s="44"/>
      <c r="C40" s="44"/>
      <c r="D40" s="44"/>
      <c r="E40" s="44"/>
      <c r="F40" s="44"/>
      <c r="G40" s="44"/>
      <c r="H40" s="44"/>
      <c r="I40" s="44"/>
      <c r="J40" s="44"/>
      <c r="L40" s="54"/>
      <c r="N40" s="3">
        <v>12100</v>
      </c>
      <c r="P40" s="491">
        <f>var12101+var12102+var12103</f>
        <v>0</v>
      </c>
      <c r="Q40" s="492"/>
      <c r="T40" s="377"/>
      <c r="U40" s="117"/>
      <c r="Y40" s="422"/>
      <c r="Z40" s="117"/>
      <c r="AA40" s="3"/>
      <c r="AB40" s="117"/>
      <c r="AC40" s="354">
        <v>12200</v>
      </c>
      <c r="AD40" s="355">
        <v>41</v>
      </c>
      <c r="AE40" s="117"/>
    </row>
    <row r="41" spans="1:31" ht="12" customHeight="1" thickBot="1">
      <c r="A41" s="44" t="s">
        <v>25</v>
      </c>
      <c r="B41" s="44"/>
      <c r="C41" s="44"/>
      <c r="D41" s="44"/>
      <c r="E41" s="44"/>
      <c r="F41" s="44"/>
      <c r="G41" s="44"/>
      <c r="H41" s="44"/>
      <c r="I41" s="44"/>
      <c r="J41" s="44"/>
      <c r="L41" s="52"/>
      <c r="N41" s="3">
        <v>12101</v>
      </c>
      <c r="P41" s="488"/>
      <c r="Q41" s="488"/>
      <c r="T41" s="377"/>
      <c r="U41" s="479">
        <f>IF(OR(var11102&lt;&gt;"",var12103&lt;&gt;"",var12602&lt;&gt;""),"Le tre variabili 11102, 12103 e 12602 riguardano i margini commerciali e vanno compilate in modo coerente. Vedi istruzioni.","")</f>
      </c>
      <c r="Y41" s="422"/>
      <c r="Z41" s="117"/>
      <c r="AA41" s="3"/>
      <c r="AB41" s="117"/>
      <c r="AC41" s="354">
        <v>12201</v>
      </c>
      <c r="AD41" s="355">
        <v>42</v>
      </c>
      <c r="AE41" s="117"/>
    </row>
    <row r="42" spans="1:31" s="60" customFormat="1" ht="12" customHeight="1" thickBot="1">
      <c r="A42" s="59" t="s">
        <v>26</v>
      </c>
      <c r="B42" s="59"/>
      <c r="C42" s="59"/>
      <c r="D42" s="59"/>
      <c r="E42" s="59"/>
      <c r="F42" s="59"/>
      <c r="G42" s="59"/>
      <c r="H42" s="59"/>
      <c r="I42" s="59"/>
      <c r="J42" s="59"/>
      <c r="L42" s="52"/>
      <c r="M42" s="61"/>
      <c r="N42" s="61">
        <v>12102</v>
      </c>
      <c r="O42" s="61"/>
      <c r="P42" s="482"/>
      <c r="Q42" s="482"/>
      <c r="R42"/>
      <c r="T42" s="377"/>
      <c r="U42" s="479"/>
      <c r="Y42" s="422"/>
      <c r="Z42" s="119"/>
      <c r="AA42" s="61"/>
      <c r="AB42" s="117"/>
      <c r="AC42" s="354">
        <v>12203</v>
      </c>
      <c r="AD42" s="355">
        <v>44</v>
      </c>
      <c r="AE42" s="117"/>
    </row>
    <row r="43" spans="1:31" ht="12" customHeight="1" thickBot="1">
      <c r="A43" s="44" t="s">
        <v>27</v>
      </c>
      <c r="B43" s="44"/>
      <c r="C43" s="44"/>
      <c r="D43" s="44"/>
      <c r="E43" s="44"/>
      <c r="F43" s="44"/>
      <c r="G43" s="44"/>
      <c r="H43" s="44"/>
      <c r="I43" s="44"/>
      <c r="J43" s="44"/>
      <c r="L43" s="52"/>
      <c r="M43" s="22"/>
      <c r="N43" s="3">
        <v>12103</v>
      </c>
      <c r="O43" s="22"/>
      <c r="P43" s="385">
        <f>IF(OR(var11102&lt;&gt;"",var12103&lt;&gt;"",var12602&lt;&gt;""),"-----------------------&gt;&gt;",0)</f>
        <v>0</v>
      </c>
      <c r="R43" s="22"/>
      <c r="T43" s="377"/>
      <c r="U43" s="479"/>
      <c r="Y43" s="422"/>
      <c r="Z43" s="117"/>
      <c r="AA43" s="3"/>
      <c r="AB43" s="117"/>
      <c r="AC43" s="354">
        <v>12204</v>
      </c>
      <c r="AD43" s="355">
        <v>45</v>
      </c>
      <c r="AE43" s="117"/>
    </row>
    <row r="44" spans="1:31" ht="14.25" customHeight="1" thickBot="1">
      <c r="A44" s="44"/>
      <c r="B44" s="44"/>
      <c r="C44" s="44"/>
      <c r="D44" s="44"/>
      <c r="E44" s="44"/>
      <c r="F44" s="44"/>
      <c r="G44" s="44"/>
      <c r="H44" s="44"/>
      <c r="I44" s="44"/>
      <c r="J44" s="44"/>
      <c r="L44" s="54"/>
      <c r="P44" s="483"/>
      <c r="Q44" s="483"/>
      <c r="T44" s="377"/>
      <c r="U44" s="479"/>
      <c r="Y44" s="422"/>
      <c r="Z44" s="117"/>
      <c r="AA44" s="3"/>
      <c r="AB44" s="117"/>
      <c r="AC44" s="354">
        <v>12205</v>
      </c>
      <c r="AD44" s="355">
        <v>47</v>
      </c>
      <c r="AE44" s="117"/>
    </row>
    <row r="45" spans="1:31" ht="15" thickBot="1">
      <c r="A45" s="49" t="s">
        <v>31</v>
      </c>
      <c r="B45" s="44"/>
      <c r="C45" s="44"/>
      <c r="D45" s="44"/>
      <c r="E45" s="44"/>
      <c r="F45" s="44"/>
      <c r="G45" s="44"/>
      <c r="H45" s="44"/>
      <c r="I45" s="44"/>
      <c r="J45" s="44"/>
      <c r="L45" s="54"/>
      <c r="N45" s="359">
        <v>12200</v>
      </c>
      <c r="P45" s="491">
        <f>+var12201+var12202+var12203+var12205+var12206+var12207+var12208+var12209+var12210+var12211+var12212+var12213+var12215+var12216+var12217</f>
        <v>0</v>
      </c>
      <c r="Q45" s="492"/>
      <c r="T45" s="377"/>
      <c r="U45" s="479"/>
      <c r="Y45" s="422"/>
      <c r="Z45" s="117"/>
      <c r="AA45" s="3"/>
      <c r="AB45" s="117"/>
      <c r="AC45" s="354">
        <v>12206</v>
      </c>
      <c r="AD45" s="355">
        <v>48</v>
      </c>
      <c r="AE45" s="117"/>
    </row>
    <row r="46" spans="1:31" ht="12" customHeight="1" thickBot="1">
      <c r="A46" s="44" t="s">
        <v>476</v>
      </c>
      <c r="B46" s="44"/>
      <c r="C46" s="44"/>
      <c r="D46" s="44"/>
      <c r="E46" s="44"/>
      <c r="F46" s="44"/>
      <c r="G46" s="44"/>
      <c r="H46" s="44"/>
      <c r="I46" s="44"/>
      <c r="J46" s="44"/>
      <c r="L46" s="52"/>
      <c r="N46" s="359">
        <v>12201</v>
      </c>
      <c r="P46" s="488"/>
      <c r="Q46" s="488"/>
      <c r="T46" s="377"/>
      <c r="U46" s="117"/>
      <c r="Y46" s="422"/>
      <c r="Z46" s="117"/>
      <c r="AA46" s="3"/>
      <c r="AB46" s="117"/>
      <c r="AC46" s="354">
        <v>12207</v>
      </c>
      <c r="AD46" s="355">
        <v>49</v>
      </c>
      <c r="AE46" s="117"/>
    </row>
    <row r="47" spans="1:31" ht="12" customHeight="1" thickBot="1">
      <c r="A47" s="44" t="s">
        <v>477</v>
      </c>
      <c r="B47" s="44"/>
      <c r="C47" s="44"/>
      <c r="D47" s="44"/>
      <c r="E47" s="44"/>
      <c r="F47" s="44"/>
      <c r="G47" s="44"/>
      <c r="H47" s="44"/>
      <c r="I47" s="44"/>
      <c r="J47" s="44"/>
      <c r="L47" s="52"/>
      <c r="N47" s="359">
        <v>61340</v>
      </c>
      <c r="O47" s="359"/>
      <c r="P47" s="53"/>
      <c r="Q47" s="53"/>
      <c r="T47" s="377"/>
      <c r="U47" s="117"/>
      <c r="Y47" s="422"/>
      <c r="Z47" s="117"/>
      <c r="AA47" s="3"/>
      <c r="AB47" s="117"/>
      <c r="AD47" s="355"/>
      <c r="AE47" s="117"/>
    </row>
    <row r="48" spans="1:31" ht="12" customHeight="1" thickBot="1">
      <c r="A48" s="44" t="s">
        <v>478</v>
      </c>
      <c r="B48" s="44"/>
      <c r="C48" s="44"/>
      <c r="D48" s="44"/>
      <c r="E48" s="44"/>
      <c r="F48" s="44"/>
      <c r="G48" s="44"/>
      <c r="H48" s="44"/>
      <c r="I48" s="44"/>
      <c r="J48" s="44"/>
      <c r="L48" s="52"/>
      <c r="N48" s="359">
        <v>12202</v>
      </c>
      <c r="P48" s="482"/>
      <c r="Q48" s="482"/>
      <c r="T48" s="377"/>
      <c r="U48" s="117"/>
      <c r="Y48" s="422"/>
      <c r="Z48" s="117"/>
      <c r="AA48" s="3"/>
      <c r="AB48" s="117"/>
      <c r="AC48" s="354">
        <v>12208</v>
      </c>
      <c r="AD48" s="355">
        <v>50</v>
      </c>
      <c r="AE48" s="117"/>
    </row>
    <row r="49" spans="1:31" ht="12" customHeight="1" thickBot="1">
      <c r="A49" s="44" t="s">
        <v>479</v>
      </c>
      <c r="B49" s="44"/>
      <c r="C49" s="44"/>
      <c r="D49" s="44"/>
      <c r="E49" s="44"/>
      <c r="F49" s="44"/>
      <c r="G49" s="44"/>
      <c r="H49" s="44"/>
      <c r="I49" s="44"/>
      <c r="J49" s="44"/>
      <c r="L49" s="52"/>
      <c r="N49" s="359">
        <v>12203</v>
      </c>
      <c r="P49" s="482"/>
      <c r="Q49" s="482"/>
      <c r="T49" s="377"/>
      <c r="U49" s="117"/>
      <c r="Y49" s="422"/>
      <c r="Z49" s="117"/>
      <c r="AA49" s="3"/>
      <c r="AB49" s="117"/>
      <c r="AC49" s="354">
        <v>12209</v>
      </c>
      <c r="AD49" s="355">
        <v>51</v>
      </c>
      <c r="AE49" s="117"/>
    </row>
    <row r="50" spans="1:31" ht="12" customHeight="1" thickBot="1">
      <c r="A50" s="44" t="s">
        <v>480</v>
      </c>
      <c r="B50" s="44"/>
      <c r="C50" s="44"/>
      <c r="D50" s="44"/>
      <c r="E50" s="44"/>
      <c r="F50" s="44"/>
      <c r="G50" s="44"/>
      <c r="H50" s="44"/>
      <c r="I50" s="44"/>
      <c r="J50" s="44"/>
      <c r="L50" s="52"/>
      <c r="N50" s="359">
        <v>12205</v>
      </c>
      <c r="P50" s="482"/>
      <c r="Q50" s="482"/>
      <c r="T50" s="377"/>
      <c r="U50" s="117"/>
      <c r="Y50" s="422"/>
      <c r="Z50" s="117"/>
      <c r="AA50" s="3"/>
      <c r="AB50" s="117"/>
      <c r="AC50" s="354">
        <v>12212</v>
      </c>
      <c r="AD50" s="355">
        <v>54</v>
      </c>
      <c r="AE50" s="117"/>
    </row>
    <row r="51" spans="1:31" ht="12" customHeight="1" thickBot="1">
      <c r="A51" s="44" t="s">
        <v>481</v>
      </c>
      <c r="B51" s="44"/>
      <c r="C51" s="44"/>
      <c r="D51" s="44"/>
      <c r="E51" s="44"/>
      <c r="F51" s="44"/>
      <c r="G51" s="44"/>
      <c r="H51" s="44"/>
      <c r="I51" s="44"/>
      <c r="J51" s="44"/>
      <c r="L51" s="52"/>
      <c r="N51" s="359">
        <v>12206</v>
      </c>
      <c r="P51" s="482"/>
      <c r="Q51" s="482"/>
      <c r="T51" s="377"/>
      <c r="U51" s="117"/>
      <c r="Y51" s="422"/>
      <c r="Z51" s="117"/>
      <c r="AA51" s="3"/>
      <c r="AB51" s="117"/>
      <c r="AC51" s="354">
        <v>12213</v>
      </c>
      <c r="AD51" s="355">
        <v>55</v>
      </c>
      <c r="AE51" s="117"/>
    </row>
    <row r="52" spans="1:31" ht="12" customHeight="1" thickBot="1">
      <c r="A52" s="44" t="s">
        <v>482</v>
      </c>
      <c r="B52" s="44"/>
      <c r="C52" s="44"/>
      <c r="D52" s="44"/>
      <c r="E52" s="44"/>
      <c r="F52" s="44"/>
      <c r="G52" s="44"/>
      <c r="H52" s="44"/>
      <c r="I52" s="44"/>
      <c r="J52" s="44"/>
      <c r="L52" s="52"/>
      <c r="N52" s="359">
        <v>12207</v>
      </c>
      <c r="P52" s="482"/>
      <c r="Q52" s="482"/>
      <c r="T52" s="377"/>
      <c r="U52" s="117"/>
      <c r="Y52" s="422"/>
      <c r="Z52" s="117"/>
      <c r="AA52" s="3"/>
      <c r="AB52" s="117"/>
      <c r="AC52" s="354">
        <v>12215</v>
      </c>
      <c r="AD52" s="355">
        <v>56</v>
      </c>
      <c r="AE52" s="117"/>
    </row>
    <row r="53" spans="1:31" ht="12" customHeight="1" thickBot="1">
      <c r="A53" s="44" t="s">
        <v>483</v>
      </c>
      <c r="B53" s="44"/>
      <c r="C53" s="44"/>
      <c r="D53" s="44"/>
      <c r="E53" s="44"/>
      <c r="F53" s="44"/>
      <c r="G53" s="44"/>
      <c r="H53" s="44"/>
      <c r="I53" s="44"/>
      <c r="J53" s="44"/>
      <c r="L53" s="52"/>
      <c r="N53" s="359">
        <v>12208</v>
      </c>
      <c r="P53" s="482"/>
      <c r="Q53" s="482"/>
      <c r="T53" s="377"/>
      <c r="U53" s="386"/>
      <c r="Y53" s="422"/>
      <c r="Z53" s="117"/>
      <c r="AA53" s="3"/>
      <c r="AB53" s="117"/>
      <c r="AC53" s="354">
        <v>12216</v>
      </c>
      <c r="AD53" s="355">
        <v>57</v>
      </c>
      <c r="AE53" s="117"/>
    </row>
    <row r="54" spans="1:31" ht="12" customHeight="1" thickBot="1">
      <c r="A54" s="59" t="s">
        <v>0</v>
      </c>
      <c r="B54" s="63"/>
      <c r="C54" s="63"/>
      <c r="D54" s="63"/>
      <c r="E54" s="63"/>
      <c r="F54" s="63"/>
      <c r="G54" s="59"/>
      <c r="H54" s="59"/>
      <c r="I54" s="59"/>
      <c r="J54" s="59"/>
      <c r="K54" s="60"/>
      <c r="L54" s="52"/>
      <c r="M54" s="61"/>
      <c r="N54" s="387">
        <v>12215</v>
      </c>
      <c r="P54" s="482"/>
      <c r="Q54" s="482"/>
      <c r="T54" s="377"/>
      <c r="U54" s="386"/>
      <c r="Y54" s="422"/>
      <c r="Z54" s="117"/>
      <c r="AA54" s="61"/>
      <c r="AB54" s="117"/>
      <c r="AC54" s="354">
        <v>12304</v>
      </c>
      <c r="AD54" s="355">
        <v>63</v>
      </c>
      <c r="AE54" s="117"/>
    </row>
    <row r="55" spans="1:31" ht="12" customHeight="1" thickBot="1">
      <c r="A55" s="44" t="s">
        <v>1</v>
      </c>
      <c r="B55" s="44"/>
      <c r="C55" s="44"/>
      <c r="D55" s="44"/>
      <c r="E55" s="44"/>
      <c r="F55" s="44"/>
      <c r="G55" s="44"/>
      <c r="H55" s="44"/>
      <c r="I55" s="44"/>
      <c r="J55" s="44"/>
      <c r="L55" s="52"/>
      <c r="N55" s="359">
        <v>12209</v>
      </c>
      <c r="P55" s="482"/>
      <c r="Q55" s="482"/>
      <c r="T55" s="377"/>
      <c r="U55" s="386"/>
      <c r="Y55" s="422"/>
      <c r="Z55" s="117"/>
      <c r="AA55" s="3"/>
      <c r="AB55" s="117"/>
      <c r="AC55" s="354">
        <v>12217</v>
      </c>
      <c r="AD55" s="355">
        <v>58</v>
      </c>
      <c r="AE55" s="117"/>
    </row>
    <row r="56" spans="1:31" ht="12" customHeight="1" thickBot="1">
      <c r="A56" s="44" t="s">
        <v>2</v>
      </c>
      <c r="B56" s="44"/>
      <c r="C56" s="44"/>
      <c r="D56" s="44"/>
      <c r="E56" s="44"/>
      <c r="F56" s="44"/>
      <c r="G56" s="44"/>
      <c r="H56" s="44"/>
      <c r="I56" s="44"/>
      <c r="J56" s="44"/>
      <c r="L56" s="52"/>
      <c r="N56" s="359">
        <v>12210</v>
      </c>
      <c r="P56" s="482"/>
      <c r="Q56" s="482"/>
      <c r="T56" s="377"/>
      <c r="U56" s="386"/>
      <c r="Y56" s="422"/>
      <c r="Z56" s="117"/>
      <c r="AA56" s="3"/>
      <c r="AB56" s="117"/>
      <c r="AC56" s="354">
        <v>12300</v>
      </c>
      <c r="AD56" s="355">
        <v>59</v>
      </c>
      <c r="AE56" s="117"/>
    </row>
    <row r="57" spans="1:31" ht="12" customHeight="1" thickBot="1">
      <c r="A57" s="44" t="s">
        <v>3</v>
      </c>
      <c r="B57" s="44"/>
      <c r="C57" s="44"/>
      <c r="D57" s="44"/>
      <c r="E57" s="44"/>
      <c r="F57" s="44"/>
      <c r="G57" s="44"/>
      <c r="H57" s="44"/>
      <c r="I57" s="44"/>
      <c r="J57" s="44"/>
      <c r="L57" s="52"/>
      <c r="N57" s="359">
        <v>12211</v>
      </c>
      <c r="P57" s="482"/>
      <c r="Q57" s="482"/>
      <c r="T57" s="377"/>
      <c r="U57" s="386"/>
      <c r="Y57" s="422"/>
      <c r="Z57" s="117"/>
      <c r="AA57" s="3"/>
      <c r="AB57" s="117"/>
      <c r="AC57" s="354">
        <v>12301</v>
      </c>
      <c r="AD57" s="355">
        <v>60</v>
      </c>
      <c r="AE57" s="117"/>
    </row>
    <row r="58" spans="1:31" ht="12" customHeight="1" thickBot="1">
      <c r="A58" s="44" t="s">
        <v>4</v>
      </c>
      <c r="B58" s="44"/>
      <c r="C58" s="44"/>
      <c r="D58" s="44"/>
      <c r="E58" s="44"/>
      <c r="F58" s="44"/>
      <c r="G58" s="44"/>
      <c r="H58" s="44"/>
      <c r="I58" s="44"/>
      <c r="J58" s="44"/>
      <c r="L58" s="52"/>
      <c r="N58" s="359">
        <v>12212</v>
      </c>
      <c r="P58" s="482"/>
      <c r="Q58" s="482"/>
      <c r="T58" s="377"/>
      <c r="U58" s="386"/>
      <c r="Y58" s="422"/>
      <c r="Z58" s="117"/>
      <c r="AA58" s="3"/>
      <c r="AB58" s="117"/>
      <c r="AC58" s="354">
        <v>12302</v>
      </c>
      <c r="AD58" s="355">
        <v>61</v>
      </c>
      <c r="AE58" s="117"/>
    </row>
    <row r="59" spans="1:31" ht="12" customHeight="1" thickBot="1">
      <c r="A59" s="44" t="s">
        <v>5</v>
      </c>
      <c r="B59" s="44"/>
      <c r="C59" s="44"/>
      <c r="D59" s="44"/>
      <c r="E59" s="44"/>
      <c r="F59" s="44"/>
      <c r="G59" s="44"/>
      <c r="H59" s="44"/>
      <c r="I59" s="44"/>
      <c r="J59" s="44"/>
      <c r="L59" s="52"/>
      <c r="N59" s="359">
        <v>12216</v>
      </c>
      <c r="P59" s="53"/>
      <c r="Q59" s="53"/>
      <c r="T59" s="377"/>
      <c r="U59" s="386"/>
      <c r="Y59" s="422"/>
      <c r="Z59" s="117"/>
      <c r="AA59" s="3"/>
      <c r="AB59" s="117"/>
      <c r="AD59" s="355"/>
      <c r="AE59" s="117"/>
    </row>
    <row r="60" spans="1:31" ht="12" customHeight="1" thickBot="1">
      <c r="A60" s="44" t="s">
        <v>6</v>
      </c>
      <c r="B60" s="44"/>
      <c r="C60" s="44"/>
      <c r="D60" s="44"/>
      <c r="E60" s="44"/>
      <c r="F60" s="44"/>
      <c r="G60" s="44"/>
      <c r="H60" s="44"/>
      <c r="I60" s="44"/>
      <c r="J60" s="44"/>
      <c r="L60" s="52"/>
      <c r="N60" s="359">
        <v>12217</v>
      </c>
      <c r="P60" s="53"/>
      <c r="Q60" s="53"/>
      <c r="T60" s="377"/>
      <c r="U60" s="386"/>
      <c r="Y60" s="422"/>
      <c r="Z60" s="117"/>
      <c r="AA60" s="3"/>
      <c r="AB60" s="117"/>
      <c r="AD60" s="355"/>
      <c r="AE60" s="117"/>
    </row>
    <row r="61" spans="1:31" ht="12" customHeight="1" thickBot="1">
      <c r="A61" s="44" t="s">
        <v>7</v>
      </c>
      <c r="B61" s="44"/>
      <c r="C61" s="44"/>
      <c r="D61" s="44"/>
      <c r="E61" s="44"/>
      <c r="F61" s="44"/>
      <c r="G61" s="44"/>
      <c r="H61" s="44"/>
      <c r="I61" s="44"/>
      <c r="J61" s="44"/>
      <c r="L61" s="52"/>
      <c r="N61" s="359">
        <v>12213</v>
      </c>
      <c r="P61" s="482"/>
      <c r="Q61" s="482"/>
      <c r="T61" s="377"/>
      <c r="U61" s="386"/>
      <c r="Y61" s="422"/>
      <c r="Z61" s="117"/>
      <c r="AA61" s="3"/>
      <c r="AB61" s="117"/>
      <c r="AC61" s="354">
        <v>12303</v>
      </c>
      <c r="AD61" s="355">
        <v>62</v>
      </c>
      <c r="AE61" s="117"/>
    </row>
    <row r="62" spans="1:31" ht="16.5" thickBot="1">
      <c r="A62" s="49" t="s">
        <v>32</v>
      </c>
      <c r="B62" s="44"/>
      <c r="C62" s="44"/>
      <c r="D62" s="44"/>
      <c r="E62" s="44"/>
      <c r="F62" s="44"/>
      <c r="G62" s="44"/>
      <c r="H62" s="44"/>
      <c r="I62" s="44"/>
      <c r="J62" s="44"/>
      <c r="L62" s="54"/>
      <c r="N62" s="3">
        <v>12300</v>
      </c>
      <c r="P62" s="491">
        <f>var12311+var12312+var12313+var12314+var12315+var12316</f>
        <v>0</v>
      </c>
      <c r="Q62" s="492"/>
      <c r="T62" s="377"/>
      <c r="U62" s="386"/>
      <c r="Y62" s="422">
        <f>IF(ISBLANK(var12101),0,1)+IF(ISBLANK(var12102),0,1)+IF(ISBLANK(var12103),0,1)+IF(ISBLANK(var12201),0,1)+IF(ISBLANK(var12202),0,1)+IF(ISBLANK(var12203),0,1)+IF(ISBLANK(var12205),0,1)+IF(ISBLANK(var12206),0,1)+IF(ISBLANK(var12207),0,1)+IF(ISBLANK(var12208),0,1)+IF(ISBLANK(var12209),0,1)+IF(ISBLANK(var12210),0,1)+IF(ISBLANK(var12211),0,1)+IF(ISBLANK(var12212),0,1)+IF(ISBLANK(var12213),0,1)+IF(ISBLANK(var12215),0,1)+IF(ISBLANK(var12216),0,1)+IF(ISBLANK(var12217),0,1)</f>
        <v>0</v>
      </c>
      <c r="Z62" s="117"/>
      <c r="AA62" s="3"/>
      <c r="AB62" s="117"/>
      <c r="AC62" s="354">
        <v>12500</v>
      </c>
      <c r="AD62" s="355">
        <v>68</v>
      </c>
      <c r="AE62" s="117"/>
    </row>
    <row r="63" spans="1:31" ht="12" customHeight="1" thickBot="1">
      <c r="A63" s="44" t="s">
        <v>8</v>
      </c>
      <c r="B63" s="44"/>
      <c r="C63" s="44"/>
      <c r="D63" s="44"/>
      <c r="E63" s="44"/>
      <c r="F63" s="44"/>
      <c r="G63" s="44"/>
      <c r="H63" s="44"/>
      <c r="I63" s="44"/>
      <c r="J63" s="44"/>
      <c r="L63" s="52"/>
      <c r="N63" s="3">
        <v>12311</v>
      </c>
      <c r="P63" s="488"/>
      <c r="Q63" s="488"/>
      <c r="T63" s="377"/>
      <c r="U63" s="386"/>
      <c r="Y63" s="422"/>
      <c r="Z63" s="117"/>
      <c r="AA63" s="3"/>
      <c r="AB63" s="117"/>
      <c r="AC63" s="354">
        <v>12510</v>
      </c>
      <c r="AD63" s="355">
        <v>69</v>
      </c>
      <c r="AE63" s="117"/>
    </row>
    <row r="64" spans="1:31" ht="12" customHeight="1" thickBot="1">
      <c r="A64" s="44" t="s">
        <v>9</v>
      </c>
      <c r="B64" s="44"/>
      <c r="C64" s="44"/>
      <c r="D64" s="44"/>
      <c r="E64" s="44"/>
      <c r="F64" s="44"/>
      <c r="G64" s="44"/>
      <c r="H64" s="44"/>
      <c r="I64" s="44"/>
      <c r="J64" s="44"/>
      <c r="L64" s="52"/>
      <c r="N64" s="3">
        <v>12312</v>
      </c>
      <c r="P64" s="482"/>
      <c r="Q64" s="482"/>
      <c r="T64" s="377"/>
      <c r="U64" s="386"/>
      <c r="Y64" s="422"/>
      <c r="Z64" s="117"/>
      <c r="AA64" s="3"/>
      <c r="AB64" s="117"/>
      <c r="AC64" s="354">
        <v>12520</v>
      </c>
      <c r="AD64" s="355">
        <v>70</v>
      </c>
      <c r="AE64" s="117"/>
    </row>
    <row r="65" spans="1:31" ht="12" customHeight="1" thickBot="1">
      <c r="A65" s="44" t="s">
        <v>10</v>
      </c>
      <c r="B65" s="44"/>
      <c r="C65" s="44"/>
      <c r="D65" s="44"/>
      <c r="E65" s="44"/>
      <c r="F65" s="44"/>
      <c r="G65" s="44"/>
      <c r="H65" s="44"/>
      <c r="I65" s="44"/>
      <c r="J65" s="44"/>
      <c r="L65" s="52"/>
      <c r="N65" s="3">
        <v>12313</v>
      </c>
      <c r="P65" s="482"/>
      <c r="Q65" s="482"/>
      <c r="T65" s="377"/>
      <c r="U65" s="386"/>
      <c r="Y65" s="422"/>
      <c r="Z65" s="117"/>
      <c r="AA65" s="3"/>
      <c r="AB65" s="117"/>
      <c r="AC65" s="354">
        <v>12530</v>
      </c>
      <c r="AD65" s="355">
        <v>71</v>
      </c>
      <c r="AE65" s="117"/>
    </row>
    <row r="66" spans="1:31" ht="12.75" customHeight="1" thickBot="1">
      <c r="A66" s="44" t="s">
        <v>11</v>
      </c>
      <c r="B66" s="44"/>
      <c r="C66" s="44"/>
      <c r="D66" s="44"/>
      <c r="E66" s="44"/>
      <c r="F66" s="44"/>
      <c r="G66" s="44"/>
      <c r="H66" s="44"/>
      <c r="I66" s="44"/>
      <c r="J66" s="44"/>
      <c r="L66" s="52"/>
      <c r="N66" s="3">
        <v>12314</v>
      </c>
      <c r="P66" s="482"/>
      <c r="Q66" s="482"/>
      <c r="T66" s="377"/>
      <c r="U66" s="386"/>
      <c r="Y66" s="422"/>
      <c r="Z66" s="117"/>
      <c r="AA66" s="3"/>
      <c r="AB66" s="117"/>
      <c r="AC66" s="354">
        <v>12540</v>
      </c>
      <c r="AD66" s="355">
        <v>72</v>
      </c>
      <c r="AE66" s="117"/>
    </row>
    <row r="67" spans="1:31" ht="11.25" customHeight="1" thickBot="1">
      <c r="A67" s="44" t="s">
        <v>12</v>
      </c>
      <c r="B67" s="44"/>
      <c r="C67" s="44"/>
      <c r="D67" s="44"/>
      <c r="E67" s="44"/>
      <c r="F67" s="44"/>
      <c r="G67" s="44"/>
      <c r="H67" s="44"/>
      <c r="I67" s="44"/>
      <c r="J67" s="44"/>
      <c r="L67" s="52"/>
      <c r="N67" s="3">
        <v>12315</v>
      </c>
      <c r="P67" s="482"/>
      <c r="Q67" s="482"/>
      <c r="T67" s="377"/>
      <c r="U67" s="386"/>
      <c r="Y67" s="422"/>
      <c r="Z67" s="117"/>
      <c r="AA67" s="3"/>
      <c r="AB67" s="117"/>
      <c r="AC67" s="354">
        <v>12600</v>
      </c>
      <c r="AD67" s="355">
        <v>74</v>
      </c>
      <c r="AE67" s="117"/>
    </row>
    <row r="68" spans="1:31" ht="12" customHeight="1" thickBot="1">
      <c r="A68" s="44" t="s">
        <v>13</v>
      </c>
      <c r="B68" s="44"/>
      <c r="C68" s="44"/>
      <c r="D68" s="44"/>
      <c r="E68" s="44"/>
      <c r="F68" s="44"/>
      <c r="G68" s="44"/>
      <c r="H68" s="44"/>
      <c r="I68" s="44"/>
      <c r="J68" s="44"/>
      <c r="L68" s="52"/>
      <c r="N68" s="3">
        <v>12316</v>
      </c>
      <c r="P68" s="490"/>
      <c r="Q68" s="490"/>
      <c r="T68" s="377"/>
      <c r="U68" s="386"/>
      <c r="Y68" s="422"/>
      <c r="Z68" s="117"/>
      <c r="AA68" s="3"/>
      <c r="AB68" s="117"/>
      <c r="AC68" s="354">
        <v>12601</v>
      </c>
      <c r="AD68" s="355">
        <v>75</v>
      </c>
      <c r="AE68" s="117"/>
    </row>
    <row r="69" spans="1:31" ht="15.75">
      <c r="A69" s="44"/>
      <c r="B69" s="44"/>
      <c r="C69" s="44"/>
      <c r="D69" s="44"/>
      <c r="E69" s="44"/>
      <c r="F69" s="44"/>
      <c r="G69" s="44"/>
      <c r="H69" s="44"/>
      <c r="I69" s="44"/>
      <c r="J69" s="44"/>
      <c r="L69" s="54"/>
      <c r="P69" s="5"/>
      <c r="Q69" s="5"/>
      <c r="T69" s="377"/>
      <c r="U69" s="386"/>
      <c r="Y69" s="422"/>
      <c r="Z69" s="117"/>
      <c r="AA69" s="3"/>
      <c r="AB69" s="117"/>
      <c r="AC69" s="354">
        <v>12602</v>
      </c>
      <c r="AD69" s="355">
        <v>76</v>
      </c>
      <c r="AE69" s="117"/>
    </row>
    <row r="70" spans="1:31" ht="15.75">
      <c r="A70" s="44"/>
      <c r="B70" s="44"/>
      <c r="C70" s="44"/>
      <c r="D70" s="44"/>
      <c r="E70" s="44"/>
      <c r="F70" s="44"/>
      <c r="G70" s="44"/>
      <c r="H70" s="44"/>
      <c r="I70" s="44"/>
      <c r="J70" s="44"/>
      <c r="L70" s="54"/>
      <c r="P70" s="5"/>
      <c r="Q70" s="5"/>
      <c r="T70" s="377"/>
      <c r="U70" s="386"/>
      <c r="Y70" s="422"/>
      <c r="Z70" s="117"/>
      <c r="AA70" s="3"/>
      <c r="AB70" s="117"/>
      <c r="AD70" s="355"/>
      <c r="AE70" s="117"/>
    </row>
    <row r="71" spans="1:31" ht="16.5" thickBot="1">
      <c r="A71" s="44"/>
      <c r="B71" s="44"/>
      <c r="C71" s="44"/>
      <c r="D71" s="44"/>
      <c r="E71" s="44"/>
      <c r="F71" s="44"/>
      <c r="G71" s="44"/>
      <c r="H71" s="44"/>
      <c r="I71" s="44"/>
      <c r="J71" s="44"/>
      <c r="L71" s="54"/>
      <c r="P71" s="5"/>
      <c r="Q71" s="5"/>
      <c r="T71" s="377"/>
      <c r="U71" s="386"/>
      <c r="Y71" s="422"/>
      <c r="Z71" s="117"/>
      <c r="AA71" s="3"/>
      <c r="AB71" s="117"/>
      <c r="AD71" s="355"/>
      <c r="AE71" s="117"/>
    </row>
    <row r="72" spans="1:31" ht="16.5" thickBot="1">
      <c r="A72" s="49" t="s">
        <v>53</v>
      </c>
      <c r="B72" s="44"/>
      <c r="C72" s="44"/>
      <c r="D72" s="44"/>
      <c r="E72" s="44"/>
      <c r="F72" s="44"/>
      <c r="G72" s="44"/>
      <c r="H72" s="44"/>
      <c r="I72" s="44"/>
      <c r="J72" s="44"/>
      <c r="L72" s="54"/>
      <c r="N72" s="3">
        <v>12500</v>
      </c>
      <c r="P72" s="491">
        <f>var12510+var12520+var12530+var12540</f>
        <v>0</v>
      </c>
      <c r="Q72" s="492"/>
      <c r="T72" s="377"/>
      <c r="U72" s="386"/>
      <c r="Y72" s="422"/>
      <c r="Z72" s="117"/>
      <c r="AA72" s="3"/>
      <c r="AB72" s="117"/>
      <c r="AC72" s="354">
        <v>12800</v>
      </c>
      <c r="AD72" s="355">
        <v>80</v>
      </c>
      <c r="AE72" s="117"/>
    </row>
    <row r="73" spans="1:31" ht="12" customHeight="1" thickBot="1">
      <c r="A73" s="44"/>
      <c r="B73" s="44" t="s">
        <v>65</v>
      </c>
      <c r="C73" s="44"/>
      <c r="D73" s="44"/>
      <c r="E73" s="44"/>
      <c r="F73" s="44"/>
      <c r="G73" s="44"/>
      <c r="H73" s="44"/>
      <c r="I73" s="44"/>
      <c r="J73" s="44"/>
      <c r="L73" s="52"/>
      <c r="N73" s="3">
        <v>12510</v>
      </c>
      <c r="P73" s="488"/>
      <c r="Q73" s="488"/>
      <c r="T73" s="377"/>
      <c r="U73" s="386"/>
      <c r="Y73" s="422"/>
      <c r="Z73" s="117"/>
      <c r="AA73" s="3"/>
      <c r="AB73" s="117"/>
      <c r="AC73" s="354">
        <v>12900</v>
      </c>
      <c r="AD73" s="355">
        <v>82</v>
      </c>
      <c r="AE73" s="117"/>
    </row>
    <row r="74" spans="1:31" ht="12" customHeight="1" thickBot="1">
      <c r="A74" s="44"/>
      <c r="B74" s="44" t="s">
        <v>66</v>
      </c>
      <c r="C74" s="44"/>
      <c r="D74" s="44"/>
      <c r="E74" s="44"/>
      <c r="F74" s="44"/>
      <c r="G74" s="44"/>
      <c r="H74" s="44"/>
      <c r="I74" s="44"/>
      <c r="J74" s="44"/>
      <c r="L74" s="52"/>
      <c r="N74" s="3">
        <v>12520</v>
      </c>
      <c r="P74" s="482"/>
      <c r="Q74" s="482"/>
      <c r="T74" s="377"/>
      <c r="U74" s="386"/>
      <c r="Y74" s="422"/>
      <c r="Z74" s="117"/>
      <c r="AA74" s="3"/>
      <c r="AB74" s="117"/>
      <c r="AC74" s="354">
        <v>12903</v>
      </c>
      <c r="AD74" s="355">
        <v>83</v>
      </c>
      <c r="AE74" s="117"/>
    </row>
    <row r="75" spans="1:31" ht="12" customHeight="1" thickBot="1">
      <c r="A75" s="44"/>
      <c r="B75" s="44" t="s">
        <v>67</v>
      </c>
      <c r="C75" s="44"/>
      <c r="D75" s="44"/>
      <c r="E75" s="44"/>
      <c r="F75" s="44"/>
      <c r="G75" s="44" t="s">
        <v>457</v>
      </c>
      <c r="H75" s="44"/>
      <c r="I75" s="44"/>
      <c r="J75" s="44"/>
      <c r="L75" s="52"/>
      <c r="N75" s="3">
        <v>12530</v>
      </c>
      <c r="P75" s="482"/>
      <c r="Q75" s="482"/>
      <c r="T75" s="377"/>
      <c r="U75" s="386"/>
      <c r="Y75" s="422"/>
      <c r="Z75" s="117"/>
      <c r="AA75" s="3"/>
      <c r="AB75" s="117"/>
      <c r="AC75" s="354">
        <v>12904</v>
      </c>
      <c r="AD75" s="355">
        <v>86</v>
      </c>
      <c r="AE75" s="117"/>
    </row>
    <row r="76" spans="1:31" ht="12" customHeight="1" thickBot="1">
      <c r="A76" s="44"/>
      <c r="B76" s="44" t="s">
        <v>68</v>
      </c>
      <c r="C76" s="44"/>
      <c r="D76" s="44"/>
      <c r="E76" s="44"/>
      <c r="F76" s="44"/>
      <c r="G76" s="44"/>
      <c r="H76" s="44"/>
      <c r="I76" s="44"/>
      <c r="J76" s="44"/>
      <c r="L76" s="52"/>
      <c r="N76" s="3">
        <v>12540</v>
      </c>
      <c r="P76" s="482"/>
      <c r="Q76" s="482"/>
      <c r="T76" s="377"/>
      <c r="U76" s="386"/>
      <c r="Y76" s="422"/>
      <c r="Z76" s="117"/>
      <c r="AA76" s="3"/>
      <c r="AB76" s="117"/>
      <c r="AC76" s="354">
        <v>12905</v>
      </c>
      <c r="AD76" s="355">
        <v>87</v>
      </c>
      <c r="AE76" s="117"/>
    </row>
    <row r="77" spans="1:31" ht="14.25" customHeight="1" thickBot="1">
      <c r="A77" s="44"/>
      <c r="B77" s="44"/>
      <c r="C77" s="44"/>
      <c r="D77" s="44"/>
      <c r="E77" s="44"/>
      <c r="F77" s="44"/>
      <c r="G77" s="44"/>
      <c r="H77" s="44"/>
      <c r="I77" s="44"/>
      <c r="J77" s="44"/>
      <c r="L77" s="56"/>
      <c r="O77" s="62"/>
      <c r="P77" s="2"/>
      <c r="Q77" s="23"/>
      <c r="T77" s="377"/>
      <c r="U77" s="386"/>
      <c r="Y77" s="422"/>
      <c r="Z77" s="117"/>
      <c r="AA77" s="3"/>
      <c r="AB77" s="117"/>
      <c r="AC77" s="354">
        <v>12931</v>
      </c>
      <c r="AD77" s="355">
        <v>85</v>
      </c>
      <c r="AE77" s="117"/>
    </row>
    <row r="78" spans="1:31" ht="15" thickBot="1">
      <c r="A78" s="49" t="s">
        <v>33</v>
      </c>
      <c r="B78" s="44"/>
      <c r="C78" s="44"/>
      <c r="D78" s="44"/>
      <c r="E78" s="44"/>
      <c r="F78" s="44"/>
      <c r="G78" s="44"/>
      <c r="H78" s="44"/>
      <c r="I78" s="44"/>
      <c r="J78" s="44"/>
      <c r="L78" s="54"/>
      <c r="M78" s="55"/>
      <c r="N78" s="3">
        <v>12600</v>
      </c>
      <c r="O78" s="55"/>
      <c r="P78" s="486">
        <f>var12601+var12602</f>
        <v>0</v>
      </c>
      <c r="Q78" s="487"/>
      <c r="T78" s="377"/>
      <c r="U78" s="479">
        <f>IF(OR(var11102&lt;&gt;"",var12103&lt;&gt;"",var12602&lt;&gt;""),"Le tre variabili 11102, 12103 e 12602 riguardano i margini commerciali e vanno compilate in modo coerente. Vedi istruzioni.","")</f>
      </c>
      <c r="Y78" s="422"/>
      <c r="Z78" s="117"/>
      <c r="AA78" s="3"/>
      <c r="AB78" s="117"/>
      <c r="AD78" s="355">
        <v>16</v>
      </c>
      <c r="AE78" s="117"/>
    </row>
    <row r="79" spans="1:31" ht="12" customHeight="1" thickBot="1">
      <c r="A79" s="44"/>
      <c r="B79" s="44" t="s">
        <v>356</v>
      </c>
      <c r="C79" s="44"/>
      <c r="D79" s="44"/>
      <c r="E79" s="44"/>
      <c r="F79" s="44"/>
      <c r="G79" s="44"/>
      <c r="H79" s="44"/>
      <c r="I79" s="44"/>
      <c r="J79" s="44"/>
      <c r="L79" s="52"/>
      <c r="M79" s="55"/>
      <c r="N79" s="3">
        <v>12601</v>
      </c>
      <c r="O79" s="55"/>
      <c r="P79" s="488"/>
      <c r="Q79" s="488"/>
      <c r="T79" s="377"/>
      <c r="U79" s="479"/>
      <c r="Y79" s="422"/>
      <c r="Z79" s="117"/>
      <c r="AA79" s="3"/>
      <c r="AB79" s="117"/>
      <c r="AD79" s="355">
        <v>20</v>
      </c>
      <c r="AE79" s="117"/>
    </row>
    <row r="80" spans="1:31" ht="12" customHeight="1" thickBot="1">
      <c r="A80" s="44"/>
      <c r="B80" s="44" t="s">
        <v>357</v>
      </c>
      <c r="C80" s="44"/>
      <c r="D80" s="44"/>
      <c r="E80" s="44"/>
      <c r="F80" s="44"/>
      <c r="G80" s="44"/>
      <c r="H80" s="44"/>
      <c r="I80" s="44"/>
      <c r="J80" s="44"/>
      <c r="L80" s="52"/>
      <c r="M80" s="22"/>
      <c r="N80" s="55">
        <v>12602</v>
      </c>
      <c r="O80" s="22"/>
      <c r="P80" s="385">
        <f>IF(OR(var11102&lt;&gt;"",var12103&lt;&gt;"",var12602&lt;&gt;""),"-----------------------&gt;&gt;",0)</f>
        <v>0</v>
      </c>
      <c r="R80" s="22"/>
      <c r="T80" s="377"/>
      <c r="U80" s="479"/>
      <c r="Y80" s="422"/>
      <c r="Z80" s="117"/>
      <c r="AA80" s="3"/>
      <c r="AB80" s="117"/>
      <c r="AD80" s="355">
        <v>22</v>
      </c>
      <c r="AE80" s="117"/>
    </row>
    <row r="81" spans="1:31" ht="14.25" customHeight="1" thickBot="1">
      <c r="A81" s="44"/>
      <c r="B81" s="44"/>
      <c r="C81" s="44"/>
      <c r="D81" s="44"/>
      <c r="E81" s="44"/>
      <c r="F81" s="44"/>
      <c r="G81" s="44"/>
      <c r="H81" s="44"/>
      <c r="I81" s="44"/>
      <c r="J81" s="44"/>
      <c r="L81" s="56"/>
      <c r="M81" s="55"/>
      <c r="P81" s="489"/>
      <c r="Q81" s="489"/>
      <c r="T81" s="117"/>
      <c r="U81" s="479"/>
      <c r="Y81" s="422"/>
      <c r="Z81" s="117"/>
      <c r="AA81" s="3"/>
      <c r="AB81" s="117"/>
      <c r="AD81" s="355">
        <v>24</v>
      </c>
      <c r="AE81" s="117"/>
    </row>
    <row r="82" spans="1:31" ht="15" thickBot="1">
      <c r="A82" s="49" t="s">
        <v>54</v>
      </c>
      <c r="B82" s="44"/>
      <c r="C82" s="44"/>
      <c r="D82" s="44"/>
      <c r="E82" s="44"/>
      <c r="F82" s="44"/>
      <c r="G82" s="44"/>
      <c r="H82" s="44"/>
      <c r="I82" s="44"/>
      <c r="J82" s="44"/>
      <c r="L82" s="54"/>
      <c r="N82" s="3">
        <v>12700</v>
      </c>
      <c r="P82" s="480"/>
      <c r="Q82" s="484"/>
      <c r="T82" s="117"/>
      <c r="U82" s="479"/>
      <c r="Y82" s="422"/>
      <c r="Z82" s="117"/>
      <c r="AA82" s="3"/>
      <c r="AB82" s="117"/>
      <c r="AD82" s="355">
        <v>34</v>
      </c>
      <c r="AE82" s="117"/>
    </row>
    <row r="83" spans="1:31" ht="9.75" customHeight="1" thickBot="1">
      <c r="A83" s="44"/>
      <c r="B83" s="44"/>
      <c r="C83" s="44"/>
      <c r="D83" s="44"/>
      <c r="E83" s="44"/>
      <c r="F83" s="44"/>
      <c r="G83" s="44"/>
      <c r="H83" s="44"/>
      <c r="I83" s="44"/>
      <c r="J83" s="44"/>
      <c r="L83" s="54"/>
      <c r="P83" s="485"/>
      <c r="Q83" s="485"/>
      <c r="T83" s="117"/>
      <c r="U83" s="386"/>
      <c r="Y83" s="422"/>
      <c r="Z83" s="117"/>
      <c r="AA83" s="3"/>
      <c r="AB83" s="117"/>
      <c r="AD83" s="355">
        <v>40</v>
      </c>
      <c r="AE83" s="117"/>
    </row>
    <row r="84" spans="1:31" ht="16.5" thickBot="1">
      <c r="A84" s="49" t="s">
        <v>64</v>
      </c>
      <c r="B84" s="44"/>
      <c r="C84" s="44"/>
      <c r="D84" s="44"/>
      <c r="E84" s="44"/>
      <c r="F84" s="44"/>
      <c r="G84" s="44"/>
      <c r="H84" s="44"/>
      <c r="I84" s="44"/>
      <c r="J84" s="44"/>
      <c r="L84" s="54"/>
      <c r="N84" s="3">
        <v>12800</v>
      </c>
      <c r="P84" s="480"/>
      <c r="Q84" s="484"/>
      <c r="T84" s="117"/>
      <c r="U84" s="386"/>
      <c r="Y84" s="422"/>
      <c r="Z84" s="117"/>
      <c r="AA84" s="3"/>
      <c r="AB84" s="117"/>
      <c r="AD84" s="355">
        <v>46</v>
      </c>
      <c r="AE84" s="117"/>
    </row>
    <row r="85" spans="1:31" ht="9" customHeight="1" thickBot="1">
      <c r="A85" s="44"/>
      <c r="B85" s="44"/>
      <c r="C85" s="44"/>
      <c r="D85" s="44"/>
      <c r="E85" s="44"/>
      <c r="F85" s="44"/>
      <c r="G85" s="44"/>
      <c r="H85" s="44"/>
      <c r="I85" s="44"/>
      <c r="J85" s="44"/>
      <c r="L85" s="54"/>
      <c r="P85" s="485"/>
      <c r="Q85" s="485"/>
      <c r="T85" s="117"/>
      <c r="U85" s="386"/>
      <c r="Y85" s="422"/>
      <c r="Z85" s="117"/>
      <c r="AA85" s="3"/>
      <c r="AB85" s="117"/>
      <c r="AD85" s="355">
        <v>66</v>
      </c>
      <c r="AE85" s="117"/>
    </row>
    <row r="86" spans="1:31" ht="16.5" thickBot="1">
      <c r="A86" s="49" t="s">
        <v>77</v>
      </c>
      <c r="B86" s="44"/>
      <c r="C86" s="44"/>
      <c r="D86" s="44"/>
      <c r="E86" s="44"/>
      <c r="F86" s="44"/>
      <c r="G86" s="44"/>
      <c r="H86" s="44"/>
      <c r="I86" s="44"/>
      <c r="J86" s="44"/>
      <c r="L86" s="54"/>
      <c r="N86" s="3">
        <v>12900</v>
      </c>
      <c r="P86" s="486">
        <f>var12903+var12931+var12904+var12905</f>
        <v>0</v>
      </c>
      <c r="Q86" s="487"/>
      <c r="T86" s="117"/>
      <c r="U86" s="386"/>
      <c r="Y86" s="422"/>
      <c r="Z86" s="117"/>
      <c r="AA86" s="3"/>
      <c r="AB86" s="117"/>
      <c r="AD86" s="355">
        <v>67</v>
      </c>
      <c r="AE86" s="117"/>
    </row>
    <row r="87" spans="1:31" s="60" customFormat="1" ht="12" customHeight="1" thickBot="1">
      <c r="A87" s="59"/>
      <c r="B87" s="59" t="s">
        <v>55</v>
      </c>
      <c r="C87" s="63"/>
      <c r="D87" s="63"/>
      <c r="E87" s="63"/>
      <c r="F87" s="63"/>
      <c r="G87" s="59"/>
      <c r="H87" s="59"/>
      <c r="I87" s="59"/>
      <c r="J87" s="59"/>
      <c r="L87" s="52"/>
      <c r="M87" s="61"/>
      <c r="N87" s="61">
        <v>12903</v>
      </c>
      <c r="O87" s="61"/>
      <c r="P87" s="488"/>
      <c r="Q87" s="488"/>
      <c r="R87"/>
      <c r="T87" s="119"/>
      <c r="U87" s="386"/>
      <c r="Y87" s="422"/>
      <c r="Z87" s="119"/>
      <c r="AA87" s="61"/>
      <c r="AB87" s="117"/>
      <c r="AC87" s="354"/>
      <c r="AD87" s="355">
        <v>73</v>
      </c>
      <c r="AE87" s="119"/>
    </row>
    <row r="88" spans="1:31" s="60" customFormat="1" ht="12" customHeight="1" hidden="1" thickBot="1">
      <c r="A88" s="59" t="s">
        <v>69</v>
      </c>
      <c r="B88" s="63" t="s">
        <v>56</v>
      </c>
      <c r="C88" s="63"/>
      <c r="D88" s="63"/>
      <c r="E88" s="63"/>
      <c r="F88" s="63"/>
      <c r="G88" s="59"/>
      <c r="H88" s="59"/>
      <c r="I88" s="59"/>
      <c r="J88" s="59"/>
      <c r="L88" s="52"/>
      <c r="M88" s="61"/>
      <c r="N88" s="61">
        <v>12902</v>
      </c>
      <c r="O88" s="61"/>
      <c r="P88" s="482"/>
      <c r="Q88" s="482"/>
      <c r="R88"/>
      <c r="T88" s="119"/>
      <c r="U88" s="386"/>
      <c r="Y88" s="422"/>
      <c r="Z88" s="119"/>
      <c r="AA88" s="61"/>
      <c r="AB88" s="117"/>
      <c r="AC88" s="354">
        <v>12902</v>
      </c>
      <c r="AD88" s="355">
        <v>84</v>
      </c>
      <c r="AE88" s="119"/>
    </row>
    <row r="89" spans="1:31" ht="12" customHeight="1" thickBot="1">
      <c r="A89" s="64" t="s">
        <v>37</v>
      </c>
      <c r="B89" s="64"/>
      <c r="C89" s="64"/>
      <c r="D89" s="64"/>
      <c r="E89" s="64"/>
      <c r="F89" s="64"/>
      <c r="G89" s="44"/>
      <c r="H89" s="44"/>
      <c r="I89" s="44"/>
      <c r="J89" s="44"/>
      <c r="L89" s="52"/>
      <c r="N89" s="3">
        <v>12931</v>
      </c>
      <c r="P89" s="482"/>
      <c r="Q89" s="482"/>
      <c r="T89" s="117"/>
      <c r="U89" s="386"/>
      <c r="Y89" s="422"/>
      <c r="Z89" s="117"/>
      <c r="AA89" s="3"/>
      <c r="AB89" s="117"/>
      <c r="AD89" s="355">
        <v>77</v>
      </c>
      <c r="AE89" s="117"/>
    </row>
    <row r="90" spans="1:31" ht="12" customHeight="1" thickBot="1">
      <c r="A90" s="44" t="s">
        <v>70</v>
      </c>
      <c r="B90" s="64" t="s">
        <v>57</v>
      </c>
      <c r="C90" s="44"/>
      <c r="D90" s="44"/>
      <c r="E90" s="44"/>
      <c r="F90" s="44"/>
      <c r="G90" s="44"/>
      <c r="H90" s="44"/>
      <c r="I90" s="44"/>
      <c r="J90" s="44"/>
      <c r="L90" s="52"/>
      <c r="N90" s="3">
        <v>12904</v>
      </c>
      <c r="P90" s="482"/>
      <c r="Q90" s="482"/>
      <c r="T90" s="117"/>
      <c r="U90" s="386"/>
      <c r="Y90" s="422"/>
      <c r="Z90" s="117"/>
      <c r="AA90" s="3"/>
      <c r="AB90" s="117"/>
      <c r="AD90" s="355">
        <v>79</v>
      </c>
      <c r="AE90" s="117"/>
    </row>
    <row r="91" spans="1:31" ht="12" customHeight="1">
      <c r="A91" s="44"/>
      <c r="B91" s="64"/>
      <c r="C91" s="44" t="s">
        <v>34</v>
      </c>
      <c r="D91" s="44"/>
      <c r="E91" s="44"/>
      <c r="F91" s="44"/>
      <c r="G91" s="44"/>
      <c r="H91" s="44"/>
      <c r="I91" s="44"/>
      <c r="J91" s="44"/>
      <c r="L91" s="54"/>
      <c r="P91" s="53"/>
      <c r="Q91" s="53"/>
      <c r="T91" s="117"/>
      <c r="U91" s="386"/>
      <c r="Y91" s="422"/>
      <c r="Z91" s="117"/>
      <c r="AA91" s="3"/>
      <c r="AB91" s="117"/>
      <c r="AD91" s="355"/>
      <c r="AE91" s="117"/>
    </row>
    <row r="92" spans="1:31" ht="12" customHeight="1" thickBot="1">
      <c r="A92" s="44"/>
      <c r="B92" s="64"/>
      <c r="C92" s="44" t="s">
        <v>35</v>
      </c>
      <c r="D92" s="44"/>
      <c r="E92" s="44"/>
      <c r="F92" s="44"/>
      <c r="G92" s="44"/>
      <c r="H92" s="44"/>
      <c r="I92" s="44"/>
      <c r="J92" s="44"/>
      <c r="L92" s="54"/>
      <c r="P92" s="53"/>
      <c r="Q92" s="53"/>
      <c r="T92" s="117"/>
      <c r="U92" s="386"/>
      <c r="Y92" s="422"/>
      <c r="Z92" s="117"/>
      <c r="AA92" s="3"/>
      <c r="AB92" s="117"/>
      <c r="AD92" s="355"/>
      <c r="AE92" s="117"/>
    </row>
    <row r="93" spans="1:31" ht="12" customHeight="1" thickBot="1">
      <c r="A93" s="44"/>
      <c r="B93" s="64"/>
      <c r="C93" s="44" t="s">
        <v>36</v>
      </c>
      <c r="D93" s="44"/>
      <c r="E93" s="44"/>
      <c r="F93" s="44"/>
      <c r="G93" s="44"/>
      <c r="H93" s="44"/>
      <c r="I93" s="44"/>
      <c r="J93" s="44"/>
      <c r="L93" s="52"/>
      <c r="N93" s="55">
        <v>12910</v>
      </c>
      <c r="P93" s="53"/>
      <c r="Q93" s="53"/>
      <c r="T93" s="117"/>
      <c r="U93" s="386"/>
      <c r="Y93" s="422"/>
      <c r="Z93" s="117"/>
      <c r="AA93" s="3"/>
      <c r="AB93" s="117"/>
      <c r="AD93" s="355"/>
      <c r="AE93" s="117"/>
    </row>
    <row r="94" spans="1:31" ht="12.75" customHeight="1" thickBot="1">
      <c r="A94" s="44" t="s">
        <v>71</v>
      </c>
      <c r="B94" s="64" t="s">
        <v>58</v>
      </c>
      <c r="C94" s="44"/>
      <c r="D94" s="44"/>
      <c r="E94" s="44"/>
      <c r="F94" s="44"/>
      <c r="G94" s="44"/>
      <c r="H94" s="44"/>
      <c r="I94" s="44"/>
      <c r="J94" s="44"/>
      <c r="L94" s="52"/>
      <c r="N94" s="3">
        <v>12905</v>
      </c>
      <c r="P94" s="482"/>
      <c r="Q94" s="482"/>
      <c r="T94" s="117"/>
      <c r="U94" s="386"/>
      <c r="Y94" s="422">
        <f>IF(ISBLANK(var12311),0,1)+IF(ISBLANK(var12312),0,1)+IF(ISBLANK(var12313),0,1)+IF(ISBLANK(var12314),0,1)+IF(ISBLANK(var12315),0,1)+IF(ISBLANK(var12316),0,1)+IF(ISBLANK(var12601),0,1)+IF(ISBLANK(var12602),0,1)+IF(ISBLANK(var12700),0,1)+IF(ISBLANK(var12800),0,1)+IF(ISBLANK(var12903),0,1)+IF(ISBLANK(var12904),0,1)+IF(ISBLANK(var12905),0,1)</f>
        <v>0</v>
      </c>
      <c r="Z94" s="117"/>
      <c r="AA94" s="3"/>
      <c r="AB94" s="117"/>
      <c r="AD94" s="355">
        <v>81</v>
      </c>
      <c r="AE94" s="117"/>
    </row>
    <row r="95" spans="20:31" ht="5.25" customHeight="1">
      <c r="T95" s="117"/>
      <c r="U95" s="386"/>
      <c r="Y95" s="422"/>
      <c r="Z95" s="117"/>
      <c r="AA95" s="117"/>
      <c r="AB95" s="117"/>
      <c r="AD95" s="355"/>
      <c r="AE95" s="117"/>
    </row>
    <row r="96" spans="20:31" ht="15.75">
      <c r="T96" s="117"/>
      <c r="U96" s="386"/>
      <c r="Y96" s="422"/>
      <c r="Z96" s="117"/>
      <c r="AA96" s="117"/>
      <c r="AB96" s="117"/>
      <c r="AD96" s="355"/>
      <c r="AE96" s="117"/>
    </row>
    <row r="97" spans="1:31" ht="15.75">
      <c r="A97" s="419" t="s">
        <v>79</v>
      </c>
      <c r="T97" s="117"/>
      <c r="U97" s="386"/>
      <c r="Y97" s="422"/>
      <c r="Z97" s="117"/>
      <c r="AA97" s="117"/>
      <c r="AB97" s="117"/>
      <c r="AD97" s="355"/>
      <c r="AE97" s="117"/>
    </row>
    <row r="98" spans="1:31" ht="15.75">
      <c r="A98" s="419" t="s">
        <v>80</v>
      </c>
      <c r="T98" s="117"/>
      <c r="U98" s="386"/>
      <c r="Y98" s="422"/>
      <c r="Z98" s="117"/>
      <c r="AA98" s="117"/>
      <c r="AB98" s="117"/>
      <c r="AD98" s="355"/>
      <c r="AE98" s="117"/>
    </row>
    <row r="99" spans="20:31" ht="15.75">
      <c r="T99" s="117"/>
      <c r="U99" s="386"/>
      <c r="Y99" s="422"/>
      <c r="Z99" s="117"/>
      <c r="AA99" s="117"/>
      <c r="AB99" s="117"/>
      <c r="AD99" s="355"/>
      <c r="AE99" s="117"/>
    </row>
    <row r="100" spans="20:31" ht="15.75">
      <c r="T100" s="117"/>
      <c r="U100" s="386"/>
      <c r="Y100" s="422"/>
      <c r="Z100" s="117"/>
      <c r="AA100" s="117"/>
      <c r="AB100" s="117"/>
      <c r="AD100" s="355"/>
      <c r="AE100" s="117"/>
    </row>
    <row r="101" spans="20:31" ht="15.75">
      <c r="T101" s="117"/>
      <c r="U101" s="386"/>
      <c r="Y101" s="422"/>
      <c r="Z101" s="117"/>
      <c r="AA101" s="117"/>
      <c r="AB101" s="117"/>
      <c r="AD101" s="355"/>
      <c r="AE101" s="117"/>
    </row>
    <row r="102" spans="20:31" ht="15.75">
      <c r="T102" s="117"/>
      <c r="U102" s="386"/>
      <c r="Y102" s="422"/>
      <c r="Z102" s="117"/>
      <c r="AA102" s="117"/>
      <c r="AB102" s="117"/>
      <c r="AD102" s="355"/>
      <c r="AE102" s="117"/>
    </row>
    <row r="103" spans="20:31" ht="15.75">
      <c r="T103" s="117"/>
      <c r="U103" s="386"/>
      <c r="Y103" s="422"/>
      <c r="Z103" s="117"/>
      <c r="AA103" s="117"/>
      <c r="AB103" s="117"/>
      <c r="AD103" s="355"/>
      <c r="AE103" s="117"/>
    </row>
    <row r="104" spans="20:31" ht="15.75">
      <c r="T104" s="117"/>
      <c r="U104" s="386"/>
      <c r="Y104" s="422"/>
      <c r="Z104" s="117"/>
      <c r="AA104" s="117"/>
      <c r="AB104" s="117"/>
      <c r="AD104" s="355"/>
      <c r="AE104" s="117"/>
    </row>
    <row r="105" spans="20:31" ht="15.75">
      <c r="T105" s="117"/>
      <c r="U105" s="386"/>
      <c r="Y105" s="422"/>
      <c r="Z105" s="117"/>
      <c r="AA105" s="117"/>
      <c r="AB105" s="117"/>
      <c r="AD105" s="355"/>
      <c r="AE105" s="117"/>
    </row>
    <row r="106" spans="20:31" ht="15.75">
      <c r="T106" s="117"/>
      <c r="U106" s="386"/>
      <c r="Y106" s="422"/>
      <c r="Z106" s="117"/>
      <c r="AA106" s="117"/>
      <c r="AB106" s="117"/>
      <c r="AD106" s="355"/>
      <c r="AE106" s="117"/>
    </row>
    <row r="107" spans="20:31" ht="15.75">
      <c r="T107" s="117"/>
      <c r="U107" s="386"/>
      <c r="Y107" s="422"/>
      <c r="Z107" s="117"/>
      <c r="AA107" s="117"/>
      <c r="AB107" s="117"/>
      <c r="AD107" s="355"/>
      <c r="AE107" s="117"/>
    </row>
    <row r="108" spans="20:31" ht="15.75">
      <c r="T108" s="117"/>
      <c r="U108" s="386"/>
      <c r="Y108" s="422"/>
      <c r="Z108" s="117"/>
      <c r="AA108" s="117"/>
      <c r="AB108" s="117"/>
      <c r="AD108" s="355"/>
      <c r="AE108" s="117"/>
    </row>
    <row r="109" spans="20:31" ht="15.75">
      <c r="T109" s="117"/>
      <c r="U109" s="386"/>
      <c r="Y109" s="422"/>
      <c r="Z109" s="117"/>
      <c r="AA109" s="117"/>
      <c r="AB109" s="117"/>
      <c r="AD109" s="355"/>
      <c r="AE109" s="117"/>
    </row>
    <row r="110" spans="20:31" ht="15.75">
      <c r="T110" s="117"/>
      <c r="U110" s="386"/>
      <c r="Y110" s="422"/>
      <c r="Z110" s="117"/>
      <c r="AA110" s="117"/>
      <c r="AB110" s="117"/>
      <c r="AD110" s="355"/>
      <c r="AE110" s="117"/>
    </row>
    <row r="111" spans="20:31" ht="15.75">
      <c r="T111" s="117"/>
      <c r="U111" s="386"/>
      <c r="Y111" s="422"/>
      <c r="Z111" s="117"/>
      <c r="AA111" s="117"/>
      <c r="AB111" s="117"/>
      <c r="AD111" s="355"/>
      <c r="AE111" s="117"/>
    </row>
    <row r="112" spans="20:31" ht="15.75">
      <c r="T112" s="117"/>
      <c r="U112" s="386"/>
      <c r="Y112" s="422"/>
      <c r="Z112" s="117"/>
      <c r="AA112" s="117"/>
      <c r="AB112" s="117"/>
      <c r="AD112" s="355"/>
      <c r="AE112" s="117"/>
    </row>
    <row r="113" spans="20:31" ht="15.75">
      <c r="T113" s="117"/>
      <c r="U113" s="386"/>
      <c r="Y113" s="422"/>
      <c r="Z113" s="117"/>
      <c r="AA113" s="117"/>
      <c r="AB113" s="117"/>
      <c r="AD113" s="355"/>
      <c r="AE113" s="117"/>
    </row>
    <row r="114" spans="20:31" ht="15.75">
      <c r="T114" s="117"/>
      <c r="U114" s="386"/>
      <c r="Y114" s="422"/>
      <c r="Z114" s="117"/>
      <c r="AA114" s="117"/>
      <c r="AB114" s="117"/>
      <c r="AD114" s="355"/>
      <c r="AE114" s="117"/>
    </row>
    <row r="115" spans="20:31" ht="15.75">
      <c r="T115" s="117"/>
      <c r="U115" s="386"/>
      <c r="Y115" s="422"/>
      <c r="Z115" s="117"/>
      <c r="AA115" s="117"/>
      <c r="AB115" s="117"/>
      <c r="AD115" s="355"/>
      <c r="AE115" s="117"/>
    </row>
    <row r="116" spans="20:31" ht="15.75">
      <c r="T116" s="117"/>
      <c r="U116" s="386"/>
      <c r="Y116" s="422"/>
      <c r="Z116" s="117"/>
      <c r="AA116" s="117"/>
      <c r="AB116" s="117"/>
      <c r="AD116" s="355"/>
      <c r="AE116" s="117"/>
    </row>
    <row r="117" spans="20:31" ht="14.25">
      <c r="T117" s="117"/>
      <c r="U117"/>
      <c r="Y117" s="422"/>
      <c r="Z117" s="117"/>
      <c r="AA117" s="117"/>
      <c r="AB117" s="117"/>
      <c r="AD117" s="355"/>
      <c r="AE117" s="117"/>
    </row>
    <row r="118" spans="20:31" ht="15.75">
      <c r="T118" s="117"/>
      <c r="U118" s="386"/>
      <c r="Y118" s="422"/>
      <c r="Z118" s="117"/>
      <c r="AA118" s="117"/>
      <c r="AB118" s="117"/>
      <c r="AD118" s="355"/>
      <c r="AE118" s="117"/>
    </row>
    <row r="119" spans="20:31" ht="15.75">
      <c r="T119" s="117"/>
      <c r="U119" s="386"/>
      <c r="Y119" s="422"/>
      <c r="Z119" s="117"/>
      <c r="AA119" s="117"/>
      <c r="AB119" s="117"/>
      <c r="AD119" s="355"/>
      <c r="AE119" s="117"/>
    </row>
    <row r="120" spans="20:31" ht="15.75">
      <c r="T120" s="117"/>
      <c r="U120" s="386"/>
      <c r="Y120" s="422"/>
      <c r="Z120" s="117"/>
      <c r="AA120" s="117"/>
      <c r="AB120" s="117"/>
      <c r="AD120" s="355"/>
      <c r="AE120" s="117"/>
    </row>
    <row r="121" spans="20:31" ht="15.75">
      <c r="T121" s="117"/>
      <c r="U121" s="386"/>
      <c r="Y121" s="422"/>
      <c r="Z121" s="117"/>
      <c r="AA121" s="117"/>
      <c r="AB121" s="117"/>
      <c r="AD121" s="355"/>
      <c r="AE121" s="117"/>
    </row>
    <row r="122" spans="20:31" ht="15.75">
      <c r="T122" s="117"/>
      <c r="U122" s="386"/>
      <c r="Y122" s="422"/>
      <c r="Z122" s="117"/>
      <c r="AA122" s="117"/>
      <c r="AB122" s="117"/>
      <c r="AD122" s="355"/>
      <c r="AE122" s="117"/>
    </row>
    <row r="123" spans="20:31" ht="15.75">
      <c r="T123" s="117"/>
      <c r="U123" s="386"/>
      <c r="Y123" s="422"/>
      <c r="Z123" s="117"/>
      <c r="AA123" s="117"/>
      <c r="AB123" s="117"/>
      <c r="AD123" s="355"/>
      <c r="AE123" s="117"/>
    </row>
    <row r="124" spans="20:31" ht="15.75">
      <c r="T124" s="117"/>
      <c r="U124" s="386"/>
      <c r="Y124" s="422"/>
      <c r="Z124" s="117"/>
      <c r="AA124" s="117"/>
      <c r="AB124" s="117"/>
      <c r="AD124" s="355"/>
      <c r="AE124" s="117"/>
    </row>
    <row r="125" spans="20:31" ht="15.75">
      <c r="T125" s="117"/>
      <c r="U125" s="386"/>
      <c r="Y125" s="422"/>
      <c r="Z125" s="117"/>
      <c r="AA125" s="117"/>
      <c r="AB125" s="117"/>
      <c r="AD125" s="355"/>
      <c r="AE125" s="117"/>
    </row>
    <row r="126" spans="20:31" ht="15.75">
      <c r="T126" s="117"/>
      <c r="U126" s="386"/>
      <c r="Y126" s="422"/>
      <c r="Z126" s="117"/>
      <c r="AA126" s="117"/>
      <c r="AB126" s="117"/>
      <c r="AD126" s="355"/>
      <c r="AE126" s="117"/>
    </row>
    <row r="127" spans="20:31" ht="15.75">
      <c r="T127" s="117"/>
      <c r="U127" s="386"/>
      <c r="Y127" s="422"/>
      <c r="Z127" s="117"/>
      <c r="AA127" s="117"/>
      <c r="AB127" s="117"/>
      <c r="AD127" s="355"/>
      <c r="AE127" s="117"/>
    </row>
    <row r="128" spans="20:31" ht="15.75">
      <c r="T128" s="117"/>
      <c r="U128" s="386"/>
      <c r="Y128" s="422"/>
      <c r="Z128" s="117"/>
      <c r="AA128" s="117"/>
      <c r="AB128" s="117"/>
      <c r="AD128" s="355"/>
      <c r="AE128" s="117"/>
    </row>
    <row r="129" spans="20:31" ht="15.75">
      <c r="T129" s="117"/>
      <c r="U129" s="386"/>
      <c r="Y129" s="422"/>
      <c r="Z129" s="117"/>
      <c r="AA129" s="117"/>
      <c r="AB129" s="117"/>
      <c r="AD129" s="355"/>
      <c r="AE129" s="117"/>
    </row>
    <row r="130" spans="20:31" ht="15.75">
      <c r="T130" s="117"/>
      <c r="U130" s="386"/>
      <c r="Y130" s="422"/>
      <c r="Z130" s="117"/>
      <c r="AA130" s="117"/>
      <c r="AB130" s="117"/>
      <c r="AD130" s="355"/>
      <c r="AE130" s="117"/>
    </row>
    <row r="131" spans="20:31" ht="15.75">
      <c r="T131" s="117"/>
      <c r="U131" s="386"/>
      <c r="Y131" s="422"/>
      <c r="Z131" s="117"/>
      <c r="AA131" s="117"/>
      <c r="AB131" s="117"/>
      <c r="AD131" s="355"/>
      <c r="AE131" s="117"/>
    </row>
    <row r="132" spans="20:31" ht="15.75">
      <c r="T132" s="117"/>
      <c r="U132" s="386"/>
      <c r="Y132" s="422"/>
      <c r="Z132" s="117"/>
      <c r="AA132" s="117"/>
      <c r="AB132" s="117"/>
      <c r="AD132" s="355"/>
      <c r="AE132" s="117"/>
    </row>
    <row r="133" spans="20:31" ht="15.75">
      <c r="T133" s="117"/>
      <c r="U133" s="386"/>
      <c r="Y133" s="422"/>
      <c r="Z133" s="117"/>
      <c r="AA133" s="117"/>
      <c r="AB133" s="117"/>
      <c r="AD133" s="355"/>
      <c r="AE133" s="117"/>
    </row>
    <row r="134" spans="20:31" ht="15.75">
      <c r="T134" s="117"/>
      <c r="U134" s="386"/>
      <c r="Y134" s="422"/>
      <c r="Z134" s="117"/>
      <c r="AA134" s="117"/>
      <c r="AB134" s="117"/>
      <c r="AD134" s="355"/>
      <c r="AE134" s="117"/>
    </row>
    <row r="135" spans="20:31" ht="15.75">
      <c r="T135" s="117"/>
      <c r="U135" s="386"/>
      <c r="Y135" s="422"/>
      <c r="Z135" s="117"/>
      <c r="AA135" s="117"/>
      <c r="AB135" s="117"/>
      <c r="AD135" s="355"/>
      <c r="AE135" s="117"/>
    </row>
    <row r="136" spans="20:31" ht="15.75">
      <c r="T136" s="117"/>
      <c r="U136" s="386"/>
      <c r="Y136" s="422"/>
      <c r="Z136" s="117"/>
      <c r="AA136" s="117"/>
      <c r="AB136" s="117"/>
      <c r="AD136" s="355"/>
      <c r="AE136" s="117"/>
    </row>
    <row r="137" spans="20:31" ht="15.75">
      <c r="T137" s="117"/>
      <c r="U137" s="386"/>
      <c r="Y137" s="422"/>
      <c r="Z137" s="117"/>
      <c r="AA137" s="117"/>
      <c r="AB137" s="117"/>
      <c r="AD137" s="355"/>
      <c r="AE137" s="117"/>
    </row>
    <row r="138" spans="20:31" ht="15.75">
      <c r="T138" s="117"/>
      <c r="U138" s="386"/>
      <c r="Y138" s="422"/>
      <c r="Z138" s="117"/>
      <c r="AA138" s="117"/>
      <c r="AB138" s="117"/>
      <c r="AD138" s="355"/>
      <c r="AE138" s="117"/>
    </row>
    <row r="139" spans="20:31" ht="15.75">
      <c r="T139" s="117"/>
      <c r="U139" s="386"/>
      <c r="Y139" s="422"/>
      <c r="Z139" s="117"/>
      <c r="AA139" s="117"/>
      <c r="AB139" s="117"/>
      <c r="AD139" s="355"/>
      <c r="AE139" s="117"/>
    </row>
    <row r="140" spans="20:31" ht="15.75">
      <c r="T140" s="117"/>
      <c r="U140" s="386"/>
      <c r="Y140" s="422"/>
      <c r="Z140" s="117"/>
      <c r="AA140" s="117"/>
      <c r="AB140" s="117"/>
      <c r="AD140" s="355"/>
      <c r="AE140" s="117"/>
    </row>
    <row r="141" spans="20:31" ht="15.75">
      <c r="T141" s="117"/>
      <c r="U141" s="386"/>
      <c r="Y141" s="422"/>
      <c r="Z141" s="117"/>
      <c r="AA141" s="117"/>
      <c r="AB141" s="117"/>
      <c r="AD141" s="355"/>
      <c r="AE141" s="117"/>
    </row>
    <row r="142" spans="20:31" ht="15.75">
      <c r="T142" s="117"/>
      <c r="U142" s="386"/>
      <c r="Y142" s="422"/>
      <c r="Z142" s="117"/>
      <c r="AA142" s="117"/>
      <c r="AB142" s="117"/>
      <c r="AD142" s="355"/>
      <c r="AE142" s="117"/>
    </row>
    <row r="143" spans="20:31" ht="15.75">
      <c r="T143" s="117"/>
      <c r="U143" s="386"/>
      <c r="Y143" s="422"/>
      <c r="Z143" s="117"/>
      <c r="AA143" s="117"/>
      <c r="AB143" s="117"/>
      <c r="AD143" s="355"/>
      <c r="AE143" s="117"/>
    </row>
    <row r="144" spans="20:31" ht="15.75">
      <c r="T144" s="117"/>
      <c r="U144" s="386"/>
      <c r="Y144" s="422"/>
      <c r="Z144" s="117"/>
      <c r="AA144" s="117"/>
      <c r="AB144" s="117"/>
      <c r="AD144" s="355"/>
      <c r="AE144" s="117"/>
    </row>
    <row r="145" spans="20:31" ht="15.75">
      <c r="T145" s="117"/>
      <c r="U145" s="386"/>
      <c r="Y145" s="422"/>
      <c r="Z145" s="117"/>
      <c r="AA145" s="117"/>
      <c r="AB145" s="117"/>
      <c r="AD145" s="355"/>
      <c r="AE145" s="117"/>
    </row>
    <row r="146" spans="20:31" ht="15.75">
      <c r="T146" s="117"/>
      <c r="U146" s="386"/>
      <c r="Y146" s="422"/>
      <c r="Z146" s="117"/>
      <c r="AA146" s="117"/>
      <c r="AB146" s="117"/>
      <c r="AD146" s="355"/>
      <c r="AE146" s="117"/>
    </row>
    <row r="147" spans="20:31" ht="15.75">
      <c r="T147" s="117"/>
      <c r="U147" s="386"/>
      <c r="Y147" s="422"/>
      <c r="Z147" s="117"/>
      <c r="AA147" s="117"/>
      <c r="AB147" s="117"/>
      <c r="AD147" s="355"/>
      <c r="AE147" s="117"/>
    </row>
    <row r="148" spans="20:31" ht="15.75">
      <c r="T148" s="117"/>
      <c r="U148" s="386"/>
      <c r="Y148" s="422"/>
      <c r="Z148" s="117"/>
      <c r="AA148" s="117"/>
      <c r="AB148" s="117"/>
      <c r="AD148" s="355"/>
      <c r="AE148" s="117"/>
    </row>
    <row r="149" spans="20:31" ht="15.75">
      <c r="T149" s="117"/>
      <c r="U149" s="386"/>
      <c r="Y149" s="422"/>
      <c r="Z149" s="117"/>
      <c r="AA149" s="117"/>
      <c r="AB149" s="117"/>
      <c r="AD149" s="355"/>
      <c r="AE149" s="117"/>
    </row>
    <row r="150" spans="20:31" ht="15.75">
      <c r="T150" s="117"/>
      <c r="U150" s="386"/>
      <c r="Y150" s="422"/>
      <c r="Z150" s="117"/>
      <c r="AA150" s="117"/>
      <c r="AB150" s="117"/>
      <c r="AD150" s="355"/>
      <c r="AE150" s="117"/>
    </row>
    <row r="151" spans="20:31" ht="15.75">
      <c r="T151" s="117"/>
      <c r="U151" s="386"/>
      <c r="Y151" s="422"/>
      <c r="Z151" s="117"/>
      <c r="AA151" s="117"/>
      <c r="AB151" s="117"/>
      <c r="AD151" s="355"/>
      <c r="AE151" s="117"/>
    </row>
    <row r="152" spans="20:31" ht="15.75">
      <c r="T152" s="117"/>
      <c r="U152" s="386"/>
      <c r="Y152" s="422"/>
      <c r="Z152" s="117"/>
      <c r="AA152" s="117"/>
      <c r="AB152" s="117"/>
      <c r="AD152" s="355"/>
      <c r="AE152" s="117"/>
    </row>
    <row r="153" spans="20:31" ht="15.75">
      <c r="T153" s="117"/>
      <c r="U153" s="386"/>
      <c r="Y153" s="422"/>
      <c r="Z153" s="117"/>
      <c r="AA153" s="117"/>
      <c r="AB153" s="117"/>
      <c r="AD153" s="355"/>
      <c r="AE153" s="117"/>
    </row>
    <row r="154" spans="20:31" ht="15.75">
      <c r="T154" s="117"/>
      <c r="U154" s="386"/>
      <c r="Y154" s="422"/>
      <c r="Z154" s="117"/>
      <c r="AA154" s="117"/>
      <c r="AB154" s="117"/>
      <c r="AD154" s="355"/>
      <c r="AE154" s="117"/>
    </row>
    <row r="155" spans="20:31" ht="15.75">
      <c r="T155" s="117"/>
      <c r="U155" s="386"/>
      <c r="Y155" s="422"/>
      <c r="Z155" s="117"/>
      <c r="AA155" s="117"/>
      <c r="AB155" s="117"/>
      <c r="AD155" s="355"/>
      <c r="AE155" s="117"/>
    </row>
    <row r="156" spans="20:31" ht="15.75">
      <c r="T156" s="117"/>
      <c r="U156" s="386"/>
      <c r="Y156" s="422"/>
      <c r="Z156" s="117"/>
      <c r="AA156" s="117"/>
      <c r="AB156" s="117"/>
      <c r="AD156" s="355"/>
      <c r="AE156" s="117"/>
    </row>
    <row r="157" spans="20:31" ht="15.75">
      <c r="T157" s="117"/>
      <c r="U157" s="386"/>
      <c r="Y157" s="422"/>
      <c r="Z157" s="117"/>
      <c r="AA157" s="117"/>
      <c r="AB157" s="117"/>
      <c r="AD157" s="355"/>
      <c r="AE157" s="117"/>
    </row>
    <row r="158" spans="20:31" ht="15.75">
      <c r="T158" s="117"/>
      <c r="U158" s="386"/>
      <c r="Y158" s="422"/>
      <c r="Z158" s="117"/>
      <c r="AA158" s="117"/>
      <c r="AB158" s="117"/>
      <c r="AD158" s="355"/>
      <c r="AE158" s="117"/>
    </row>
    <row r="159" spans="20:31" ht="15.75">
      <c r="T159" s="117"/>
      <c r="U159" s="386"/>
      <c r="Y159" s="422"/>
      <c r="Z159" s="117"/>
      <c r="AA159" s="117"/>
      <c r="AB159" s="117"/>
      <c r="AD159" s="355"/>
      <c r="AE159" s="117"/>
    </row>
    <row r="160" spans="20:31" ht="15.75">
      <c r="T160" s="117"/>
      <c r="U160" s="386"/>
      <c r="Y160" s="422"/>
      <c r="Z160" s="117"/>
      <c r="AA160" s="117"/>
      <c r="AB160" s="117"/>
      <c r="AD160" s="355"/>
      <c r="AE160" s="117"/>
    </row>
    <row r="161" spans="20:31" ht="15.75">
      <c r="T161" s="117"/>
      <c r="U161" s="386"/>
      <c r="Y161" s="422"/>
      <c r="Z161" s="117"/>
      <c r="AA161" s="117"/>
      <c r="AB161" s="117"/>
      <c r="AD161" s="355"/>
      <c r="AE161" s="117"/>
    </row>
    <row r="162" spans="20:31" ht="15.75">
      <c r="T162" s="117"/>
      <c r="U162" s="386"/>
      <c r="Y162" s="422"/>
      <c r="Z162" s="117"/>
      <c r="AA162" s="117"/>
      <c r="AB162" s="117"/>
      <c r="AD162" s="355"/>
      <c r="AE162" s="117"/>
    </row>
    <row r="163" spans="20:31" ht="15.75">
      <c r="T163" s="117"/>
      <c r="U163" s="386"/>
      <c r="Y163" s="422"/>
      <c r="Z163" s="117"/>
      <c r="AA163" s="117"/>
      <c r="AB163" s="117"/>
      <c r="AD163" s="355"/>
      <c r="AE163" s="117"/>
    </row>
    <row r="164" spans="20:31" ht="15.75">
      <c r="T164" s="117"/>
      <c r="U164" s="386"/>
      <c r="Y164" s="422"/>
      <c r="Z164" s="117"/>
      <c r="AA164" s="117"/>
      <c r="AB164" s="117"/>
      <c r="AD164" s="355"/>
      <c r="AE164" s="117"/>
    </row>
    <row r="165" spans="20:31" ht="15.75">
      <c r="T165" s="117"/>
      <c r="U165" s="386"/>
      <c r="Y165" s="422"/>
      <c r="Z165" s="117"/>
      <c r="AA165" s="117"/>
      <c r="AB165" s="117"/>
      <c r="AD165" s="355"/>
      <c r="AE165" s="117"/>
    </row>
    <row r="166" spans="20:31" ht="15.75">
      <c r="T166" s="117"/>
      <c r="U166" s="386"/>
      <c r="Y166" s="422"/>
      <c r="Z166" s="117"/>
      <c r="AA166" s="117"/>
      <c r="AB166" s="117"/>
      <c r="AD166" s="355"/>
      <c r="AE166" s="117"/>
    </row>
    <row r="167" spans="20:31" ht="15.75">
      <c r="T167" s="117"/>
      <c r="U167" s="386"/>
      <c r="Y167" s="422"/>
      <c r="Z167" s="117"/>
      <c r="AA167" s="117"/>
      <c r="AB167" s="117"/>
      <c r="AD167" s="355"/>
      <c r="AE167" s="117"/>
    </row>
    <row r="168" spans="20:31" ht="15.75">
      <c r="T168" s="117"/>
      <c r="U168" s="386"/>
      <c r="Y168" s="422"/>
      <c r="Z168" s="117"/>
      <c r="AA168" s="117"/>
      <c r="AB168" s="117"/>
      <c r="AD168" s="355"/>
      <c r="AE168" s="117"/>
    </row>
    <row r="169" spans="20:31" ht="15.75">
      <c r="T169" s="117"/>
      <c r="U169" s="386"/>
      <c r="Y169" s="422"/>
      <c r="Z169" s="117"/>
      <c r="AA169" s="117"/>
      <c r="AB169" s="117"/>
      <c r="AD169" s="355"/>
      <c r="AE169" s="117"/>
    </row>
    <row r="170" spans="20:31" ht="15.75">
      <c r="T170" s="117"/>
      <c r="U170" s="386"/>
      <c r="Y170" s="422"/>
      <c r="Z170" s="117"/>
      <c r="AA170" s="117"/>
      <c r="AB170" s="117"/>
      <c r="AD170" s="355"/>
      <c r="AE170" s="117"/>
    </row>
    <row r="171" spans="20:31" ht="15.75">
      <c r="T171" s="117"/>
      <c r="U171" s="386"/>
      <c r="Y171" s="422"/>
      <c r="Z171" s="117"/>
      <c r="AA171" s="117"/>
      <c r="AB171" s="117"/>
      <c r="AD171" s="355"/>
      <c r="AE171" s="117"/>
    </row>
    <row r="172" spans="20:31" ht="15.75">
      <c r="T172" s="117"/>
      <c r="U172" s="386"/>
      <c r="Y172" s="422"/>
      <c r="Z172" s="117"/>
      <c r="AA172" s="117"/>
      <c r="AB172" s="117"/>
      <c r="AD172" s="355"/>
      <c r="AE172" s="117"/>
    </row>
    <row r="173" spans="20:31" ht="15.75">
      <c r="T173" s="117"/>
      <c r="U173" s="386"/>
      <c r="Y173" s="422"/>
      <c r="Z173" s="117"/>
      <c r="AA173" s="117"/>
      <c r="AB173" s="117"/>
      <c r="AD173" s="355"/>
      <c r="AE173" s="117"/>
    </row>
    <row r="174" spans="20:31" ht="15.75">
      <c r="T174" s="117"/>
      <c r="U174" s="386"/>
      <c r="Y174" s="422"/>
      <c r="Z174" s="117"/>
      <c r="AA174" s="117"/>
      <c r="AB174" s="117"/>
      <c r="AD174" s="355"/>
      <c r="AE174" s="117"/>
    </row>
    <row r="175" spans="20:31" ht="15.75">
      <c r="T175" s="117"/>
      <c r="U175" s="386"/>
      <c r="Y175" s="422"/>
      <c r="Z175" s="117"/>
      <c r="AA175" s="117"/>
      <c r="AB175" s="117"/>
      <c r="AD175" s="355"/>
      <c r="AE175" s="117"/>
    </row>
    <row r="176" spans="20:31" ht="15.75">
      <c r="T176" s="117"/>
      <c r="U176" s="386"/>
      <c r="Y176" s="422"/>
      <c r="Z176" s="117"/>
      <c r="AA176" s="117"/>
      <c r="AB176" s="117"/>
      <c r="AD176" s="355"/>
      <c r="AE176" s="117"/>
    </row>
    <row r="177" spans="20:31" ht="15.75">
      <c r="T177" s="117"/>
      <c r="U177" s="386"/>
      <c r="Y177" s="422"/>
      <c r="Z177" s="117"/>
      <c r="AA177" s="117"/>
      <c r="AB177" s="117"/>
      <c r="AD177" s="355"/>
      <c r="AE177" s="117"/>
    </row>
    <row r="178" spans="20:31" ht="15.75">
      <c r="T178" s="117"/>
      <c r="U178" s="386"/>
      <c r="Y178" s="422"/>
      <c r="Z178" s="117"/>
      <c r="AA178" s="117"/>
      <c r="AB178" s="117"/>
      <c r="AD178" s="355"/>
      <c r="AE178" s="117"/>
    </row>
    <row r="179" spans="20:31" ht="15.75">
      <c r="T179" s="117"/>
      <c r="U179" s="386"/>
      <c r="Y179" s="422"/>
      <c r="Z179" s="117"/>
      <c r="AA179" s="117"/>
      <c r="AB179" s="117"/>
      <c r="AD179" s="355"/>
      <c r="AE179" s="117"/>
    </row>
    <row r="180" spans="20:31" ht="15.75">
      <c r="T180" s="117"/>
      <c r="U180" s="386"/>
      <c r="Y180" s="422"/>
      <c r="Z180" s="117"/>
      <c r="AA180" s="117"/>
      <c r="AB180" s="117"/>
      <c r="AD180" s="355"/>
      <c r="AE180" s="117"/>
    </row>
    <row r="181" spans="20:31" ht="15.75">
      <c r="T181" s="117"/>
      <c r="U181" s="386"/>
      <c r="Y181" s="422"/>
      <c r="Z181" s="117"/>
      <c r="AA181" s="117"/>
      <c r="AB181" s="117"/>
      <c r="AD181" s="355"/>
      <c r="AE181" s="117"/>
    </row>
    <row r="182" spans="20:31" ht="15.75">
      <c r="T182" s="117"/>
      <c r="U182" s="386"/>
      <c r="Y182" s="422"/>
      <c r="Z182" s="117"/>
      <c r="AA182" s="117"/>
      <c r="AB182" s="117"/>
      <c r="AD182" s="355"/>
      <c r="AE182" s="117"/>
    </row>
    <row r="183" spans="20:31" ht="15.75">
      <c r="T183" s="117"/>
      <c r="U183" s="386"/>
      <c r="Y183" s="422"/>
      <c r="Z183" s="117"/>
      <c r="AA183" s="117"/>
      <c r="AB183" s="117"/>
      <c r="AD183" s="355"/>
      <c r="AE183" s="117"/>
    </row>
    <row r="184" spans="20:31" ht="15.75">
      <c r="T184" s="117"/>
      <c r="U184" s="386"/>
      <c r="Y184" s="422"/>
      <c r="Z184" s="117"/>
      <c r="AA184" s="117"/>
      <c r="AB184" s="117"/>
      <c r="AD184" s="355"/>
      <c r="AE184" s="117"/>
    </row>
    <row r="185" spans="20:31" ht="15.75">
      <c r="T185" s="117"/>
      <c r="U185" s="386"/>
      <c r="Y185" s="422"/>
      <c r="Z185" s="117"/>
      <c r="AA185" s="117"/>
      <c r="AB185" s="117"/>
      <c r="AD185" s="355"/>
      <c r="AE185" s="117"/>
    </row>
    <row r="186" spans="20:31" ht="15.75">
      <c r="T186" s="117"/>
      <c r="U186" s="386"/>
      <c r="Y186" s="422"/>
      <c r="Z186" s="117"/>
      <c r="AA186" s="117"/>
      <c r="AB186" s="117"/>
      <c r="AD186" s="355"/>
      <c r="AE186" s="117"/>
    </row>
    <row r="187" spans="20:31" ht="15.75">
      <c r="T187" s="117"/>
      <c r="U187" s="386"/>
      <c r="Y187" s="422"/>
      <c r="Z187" s="117"/>
      <c r="AA187" s="117"/>
      <c r="AB187" s="117"/>
      <c r="AD187" s="355"/>
      <c r="AE187" s="117"/>
    </row>
    <row r="188" spans="20:31" ht="15.75">
      <c r="T188" s="117"/>
      <c r="U188" s="386"/>
      <c r="Y188" s="422"/>
      <c r="Z188" s="117"/>
      <c r="AA188" s="117"/>
      <c r="AB188" s="117"/>
      <c r="AD188" s="355"/>
      <c r="AE188" s="117"/>
    </row>
    <row r="189" spans="20:31" ht="15.75">
      <c r="T189" s="117"/>
      <c r="U189" s="386"/>
      <c r="Y189" s="422"/>
      <c r="Z189" s="117"/>
      <c r="AA189" s="117"/>
      <c r="AB189" s="117"/>
      <c r="AD189" s="355"/>
      <c r="AE189" s="117"/>
    </row>
    <row r="190" spans="20:31" ht="15.75">
      <c r="T190" s="117"/>
      <c r="U190" s="386"/>
      <c r="Y190" s="422"/>
      <c r="Z190" s="117"/>
      <c r="AA190" s="117"/>
      <c r="AB190" s="117"/>
      <c r="AD190" s="355"/>
      <c r="AE190" s="117"/>
    </row>
    <row r="191" spans="21:31" ht="15.75">
      <c r="U191" s="386"/>
      <c r="Y191" s="422"/>
      <c r="Z191" s="117"/>
      <c r="AA191" s="117"/>
      <c r="AB191" s="117"/>
      <c r="AD191" s="355"/>
      <c r="AE191" s="117"/>
    </row>
    <row r="192" spans="21:31" ht="15.75">
      <c r="U192" s="386"/>
      <c r="Y192" s="422"/>
      <c r="Z192" s="117"/>
      <c r="AA192" s="117"/>
      <c r="AB192" s="117"/>
      <c r="AD192" s="355"/>
      <c r="AE192" s="117"/>
    </row>
    <row r="193" spans="21:31" ht="15.75">
      <c r="U193" s="386"/>
      <c r="Y193" s="422"/>
      <c r="Z193" s="117"/>
      <c r="AA193" s="117"/>
      <c r="AB193" s="117"/>
      <c r="AD193" s="355"/>
      <c r="AE193" s="117"/>
    </row>
    <row r="194" spans="21:31" ht="15.75">
      <c r="U194" s="386"/>
      <c r="Y194" s="422"/>
      <c r="Z194" s="117"/>
      <c r="AA194" s="117"/>
      <c r="AB194" s="117"/>
      <c r="AD194" s="355"/>
      <c r="AE194" s="117"/>
    </row>
    <row r="195" spans="21:31" ht="15.75">
      <c r="U195" s="386"/>
      <c r="Y195" s="422"/>
      <c r="Z195" s="117"/>
      <c r="AA195" s="117"/>
      <c r="AB195" s="117"/>
      <c r="AD195" s="355"/>
      <c r="AE195" s="117"/>
    </row>
    <row r="196" spans="21:31" ht="15.75">
      <c r="U196" s="386"/>
      <c r="Y196" s="422"/>
      <c r="Z196" s="117"/>
      <c r="AA196" s="117"/>
      <c r="AB196" s="117"/>
      <c r="AD196" s="355"/>
      <c r="AE196" s="117"/>
    </row>
    <row r="197" spans="21:31" ht="15.75">
      <c r="U197" s="386"/>
      <c r="Y197" s="422"/>
      <c r="Z197" s="117"/>
      <c r="AA197" s="117"/>
      <c r="AB197" s="117"/>
      <c r="AD197" s="355"/>
      <c r="AE197" s="117"/>
    </row>
    <row r="198" spans="21:31" ht="15.75">
      <c r="U198" s="386"/>
      <c r="Y198" s="422"/>
      <c r="Z198" s="117"/>
      <c r="AA198" s="117"/>
      <c r="AB198" s="117"/>
      <c r="AD198" s="355"/>
      <c r="AE198" s="117"/>
    </row>
    <row r="199" spans="21:31" ht="15.75">
      <c r="U199" s="386"/>
      <c r="Y199" s="422"/>
      <c r="Z199" s="117"/>
      <c r="AA199" s="117"/>
      <c r="AB199" s="117"/>
      <c r="AD199" s="355"/>
      <c r="AE199" s="117"/>
    </row>
    <row r="200" spans="21:31" ht="15.75">
      <c r="U200" s="386"/>
      <c r="Y200" s="422"/>
      <c r="Z200" s="117"/>
      <c r="AA200" s="117"/>
      <c r="AB200" s="117"/>
      <c r="AD200" s="355"/>
      <c r="AE200" s="117"/>
    </row>
    <row r="201" spans="21:31" ht="15.75">
      <c r="U201" s="386"/>
      <c r="Y201" s="422"/>
      <c r="Z201" s="117"/>
      <c r="AA201" s="117"/>
      <c r="AB201" s="117"/>
      <c r="AD201" s="355"/>
      <c r="AE201" s="117"/>
    </row>
    <row r="202" spans="21:31" ht="15.75">
      <c r="U202" s="386"/>
      <c r="Y202" s="422"/>
      <c r="Z202" s="117"/>
      <c r="AA202" s="117"/>
      <c r="AB202" s="117"/>
      <c r="AD202" s="355"/>
      <c r="AE202" s="117"/>
    </row>
    <row r="203" spans="21:31" ht="15.75">
      <c r="U203" s="386"/>
      <c r="Y203" s="422"/>
      <c r="Z203" s="117"/>
      <c r="AA203" s="117"/>
      <c r="AB203" s="117"/>
      <c r="AD203" s="355"/>
      <c r="AE203" s="117"/>
    </row>
    <row r="204" spans="21:31" ht="15.75">
      <c r="U204" s="386"/>
      <c r="Y204" s="422"/>
      <c r="Z204" s="117"/>
      <c r="AA204" s="117"/>
      <c r="AB204" s="117"/>
      <c r="AD204" s="355"/>
      <c r="AE204" s="117"/>
    </row>
    <row r="205" spans="21:31" ht="15.75">
      <c r="U205" s="386"/>
      <c r="Y205" s="422"/>
      <c r="Z205" s="117"/>
      <c r="AA205" s="117"/>
      <c r="AB205" s="117"/>
      <c r="AD205" s="355"/>
      <c r="AE205" s="117"/>
    </row>
    <row r="206" spans="21:31" ht="15.75">
      <c r="U206" s="386"/>
      <c r="Y206" s="422"/>
      <c r="Z206" s="117"/>
      <c r="AA206" s="117"/>
      <c r="AB206" s="117"/>
      <c r="AD206" s="355"/>
      <c r="AE206" s="117"/>
    </row>
    <row r="207" spans="21:31" ht="15.75">
      <c r="U207" s="386"/>
      <c r="Y207" s="422"/>
      <c r="Z207" s="117"/>
      <c r="AA207" s="117"/>
      <c r="AB207" s="117"/>
      <c r="AD207" s="355"/>
      <c r="AE207" s="117"/>
    </row>
    <row r="208" spans="21:31" ht="15.75">
      <c r="U208" s="386"/>
      <c r="Y208" s="422"/>
      <c r="Z208" s="117"/>
      <c r="AA208" s="117"/>
      <c r="AB208" s="117"/>
      <c r="AD208" s="355"/>
      <c r="AE208" s="117"/>
    </row>
    <row r="209" spans="21:31" ht="15.75">
      <c r="U209" s="386"/>
      <c r="Y209" s="422"/>
      <c r="Z209" s="117"/>
      <c r="AA209" s="117"/>
      <c r="AB209" s="117"/>
      <c r="AD209" s="355"/>
      <c r="AE209" s="117"/>
    </row>
    <row r="210" spans="21:31" ht="15.75">
      <c r="U210" s="386"/>
      <c r="Y210" s="422"/>
      <c r="Z210" s="117"/>
      <c r="AA210" s="117"/>
      <c r="AB210" s="117"/>
      <c r="AD210" s="355"/>
      <c r="AE210" s="117"/>
    </row>
    <row r="211" spans="21:31" ht="15.75">
      <c r="U211" s="386"/>
      <c r="Y211" s="422"/>
      <c r="Z211" s="117"/>
      <c r="AA211" s="117"/>
      <c r="AB211" s="117"/>
      <c r="AD211" s="355"/>
      <c r="AE211" s="117"/>
    </row>
    <row r="212" spans="21:31" ht="15.75">
      <c r="U212" s="386"/>
      <c r="Y212" s="422"/>
      <c r="Z212" s="117"/>
      <c r="AA212" s="117"/>
      <c r="AB212" s="117"/>
      <c r="AD212" s="355"/>
      <c r="AE212" s="117"/>
    </row>
    <row r="213" spans="21:31" ht="15.75">
      <c r="U213" s="386"/>
      <c r="Y213" s="422"/>
      <c r="Z213" s="117"/>
      <c r="AA213" s="117"/>
      <c r="AB213" s="117"/>
      <c r="AD213" s="355"/>
      <c r="AE213" s="117"/>
    </row>
    <row r="214" spans="21:31" ht="15.75">
      <c r="U214" s="386"/>
      <c r="Y214" s="422"/>
      <c r="Z214" s="117"/>
      <c r="AA214" s="117"/>
      <c r="AB214" s="117"/>
      <c r="AD214" s="355"/>
      <c r="AE214" s="117"/>
    </row>
    <row r="215" spans="21:31" ht="15.75">
      <c r="U215" s="386"/>
      <c r="Y215" s="422"/>
      <c r="Z215" s="117"/>
      <c r="AA215" s="117"/>
      <c r="AB215" s="117"/>
      <c r="AD215" s="355"/>
      <c r="AE215" s="117"/>
    </row>
    <row r="216" spans="21:31" ht="15.75">
      <c r="U216" s="386"/>
      <c r="Y216" s="422"/>
      <c r="Z216" s="117"/>
      <c r="AA216" s="117"/>
      <c r="AB216" s="117"/>
      <c r="AD216" s="355"/>
      <c r="AE216" s="117"/>
    </row>
    <row r="217" spans="21:31" ht="15.75">
      <c r="U217" s="386"/>
      <c r="Y217" s="422"/>
      <c r="Z217" s="117"/>
      <c r="AA217" s="117"/>
      <c r="AB217" s="117"/>
      <c r="AD217" s="355"/>
      <c r="AE217" s="117"/>
    </row>
    <row r="218" spans="21:31" ht="15.75">
      <c r="U218" s="386"/>
      <c r="Y218" s="422"/>
      <c r="Z218" s="117"/>
      <c r="AA218" s="117"/>
      <c r="AB218" s="117"/>
      <c r="AD218" s="355"/>
      <c r="AE218" s="117"/>
    </row>
    <row r="219" spans="21:31" ht="15.75">
      <c r="U219" s="386"/>
      <c r="Y219" s="422"/>
      <c r="Z219" s="117"/>
      <c r="AA219" s="117"/>
      <c r="AB219" s="117"/>
      <c r="AD219" s="355"/>
      <c r="AE219" s="117"/>
    </row>
    <row r="220" spans="21:31" ht="15.75">
      <c r="U220" s="386"/>
      <c r="Y220" s="422"/>
      <c r="Z220" s="117"/>
      <c r="AA220" s="117"/>
      <c r="AB220" s="117"/>
      <c r="AD220" s="355"/>
      <c r="AE220" s="117"/>
    </row>
    <row r="221" spans="21:31" ht="15.75">
      <c r="U221" s="386"/>
      <c r="Y221" s="422"/>
      <c r="Z221" s="117"/>
      <c r="AA221" s="117"/>
      <c r="AB221" s="117"/>
      <c r="AD221" s="355"/>
      <c r="AE221" s="117"/>
    </row>
    <row r="222" spans="21:31" ht="15.75">
      <c r="U222" s="386"/>
      <c r="Y222" s="422"/>
      <c r="Z222" s="117"/>
      <c r="AA222" s="117"/>
      <c r="AB222" s="117"/>
      <c r="AD222" s="355"/>
      <c r="AE222" s="117"/>
    </row>
    <row r="223" spans="21:31" ht="15.75">
      <c r="U223" s="386"/>
      <c r="Y223" s="422"/>
      <c r="Z223" s="117"/>
      <c r="AA223" s="117"/>
      <c r="AB223" s="117"/>
      <c r="AD223" s="355"/>
      <c r="AE223" s="117"/>
    </row>
    <row r="224" spans="21:31" ht="15.75">
      <c r="U224" s="386"/>
      <c r="Y224" s="422"/>
      <c r="Z224" s="117"/>
      <c r="AA224" s="117"/>
      <c r="AB224" s="117"/>
      <c r="AD224" s="355"/>
      <c r="AE224" s="117"/>
    </row>
    <row r="225" spans="21:31" ht="15.75">
      <c r="U225" s="386"/>
      <c r="Y225" s="422"/>
      <c r="Z225" s="117"/>
      <c r="AA225" s="117"/>
      <c r="AB225" s="117"/>
      <c r="AD225" s="355"/>
      <c r="AE225" s="117"/>
    </row>
    <row r="226" spans="21:31" ht="15.75">
      <c r="U226" s="386"/>
      <c r="Y226" s="422"/>
      <c r="Z226" s="117"/>
      <c r="AA226" s="117"/>
      <c r="AB226" s="117"/>
      <c r="AD226" s="355"/>
      <c r="AE226" s="117"/>
    </row>
    <row r="227" spans="21:31" ht="15.75">
      <c r="U227" s="386"/>
      <c r="Y227" s="422"/>
      <c r="Z227" s="117"/>
      <c r="AA227" s="117"/>
      <c r="AB227" s="117"/>
      <c r="AD227" s="355"/>
      <c r="AE227" s="117"/>
    </row>
    <row r="228" spans="21:31" ht="15.75">
      <c r="U228" s="386"/>
      <c r="Y228" s="422"/>
      <c r="Z228" s="117"/>
      <c r="AA228" s="117"/>
      <c r="AB228" s="117"/>
      <c r="AD228" s="355"/>
      <c r="AE228" s="117"/>
    </row>
    <row r="229" spans="21:31" ht="15.75">
      <c r="U229" s="386"/>
      <c r="Y229" s="422"/>
      <c r="Z229" s="117"/>
      <c r="AA229" s="117"/>
      <c r="AB229" s="117"/>
      <c r="AD229" s="355"/>
      <c r="AE229" s="117"/>
    </row>
    <row r="230" spans="21:31" ht="15.75">
      <c r="U230" s="386"/>
      <c r="Y230" s="422"/>
      <c r="Z230" s="117"/>
      <c r="AA230" s="117"/>
      <c r="AB230" s="117"/>
      <c r="AD230" s="355"/>
      <c r="AE230" s="117"/>
    </row>
    <row r="231" spans="21:31" ht="15.75">
      <c r="U231" s="386"/>
      <c r="Y231" s="422"/>
      <c r="Z231" s="117"/>
      <c r="AA231" s="117"/>
      <c r="AB231" s="117"/>
      <c r="AD231" s="355"/>
      <c r="AE231" s="117"/>
    </row>
    <row r="232" spans="21:31" ht="15.75">
      <c r="U232" s="386"/>
      <c r="Y232" s="422"/>
      <c r="Z232" s="117"/>
      <c r="AA232" s="117"/>
      <c r="AB232" s="117"/>
      <c r="AD232" s="355"/>
      <c r="AE232" s="117"/>
    </row>
    <row r="233" spans="21:31" ht="15.75">
      <c r="U233" s="386"/>
      <c r="Y233" s="422"/>
      <c r="Z233" s="117"/>
      <c r="AA233" s="117"/>
      <c r="AB233" s="117"/>
      <c r="AD233" s="355"/>
      <c r="AE233" s="117"/>
    </row>
    <row r="234" spans="21:31" ht="15.75">
      <c r="U234" s="386"/>
      <c r="Y234" s="422"/>
      <c r="Z234" s="117"/>
      <c r="AA234" s="117"/>
      <c r="AB234" s="117"/>
      <c r="AD234" s="355"/>
      <c r="AE234" s="117"/>
    </row>
    <row r="235" spans="21:31" ht="15.75">
      <c r="U235" s="386"/>
      <c r="Y235" s="422"/>
      <c r="Z235" s="117"/>
      <c r="AA235" s="117"/>
      <c r="AB235" s="117"/>
      <c r="AD235" s="355"/>
      <c r="AE235" s="117"/>
    </row>
    <row r="236" spans="21:31" ht="15.75">
      <c r="U236" s="386"/>
      <c r="Y236" s="422"/>
      <c r="Z236" s="117"/>
      <c r="AA236" s="117"/>
      <c r="AB236" s="117"/>
      <c r="AD236" s="355"/>
      <c r="AE236" s="117"/>
    </row>
    <row r="237" spans="21:31" ht="15.75">
      <c r="U237" s="386"/>
      <c r="Y237" s="422"/>
      <c r="Z237" s="117"/>
      <c r="AA237" s="117"/>
      <c r="AB237" s="117"/>
      <c r="AD237" s="355"/>
      <c r="AE237" s="117"/>
    </row>
    <row r="238" spans="21:31" ht="15.75">
      <c r="U238" s="386"/>
      <c r="Y238" s="422"/>
      <c r="Z238" s="117"/>
      <c r="AA238" s="117"/>
      <c r="AB238" s="117"/>
      <c r="AD238" s="355"/>
      <c r="AE238" s="117"/>
    </row>
    <row r="239" spans="21:31" ht="15.75">
      <c r="U239" s="386"/>
      <c r="Y239" s="422"/>
      <c r="Z239" s="117"/>
      <c r="AA239" s="117"/>
      <c r="AB239" s="117"/>
      <c r="AD239" s="355"/>
      <c r="AE239" s="117"/>
    </row>
    <row r="240" spans="21:31" ht="15.75">
      <c r="U240" s="386"/>
      <c r="Y240" s="422"/>
      <c r="Z240" s="117"/>
      <c r="AA240" s="117"/>
      <c r="AB240" s="117"/>
      <c r="AD240" s="355"/>
      <c r="AE240" s="117"/>
    </row>
    <row r="241" spans="21:31" ht="15.75">
      <c r="U241" s="386"/>
      <c r="Y241" s="422"/>
      <c r="Z241" s="117"/>
      <c r="AA241" s="117"/>
      <c r="AB241" s="117"/>
      <c r="AD241" s="355"/>
      <c r="AE241" s="117"/>
    </row>
    <row r="242" spans="21:31" ht="15.75">
      <c r="U242" s="386"/>
      <c r="Y242" s="422"/>
      <c r="Z242" s="117"/>
      <c r="AA242" s="117"/>
      <c r="AB242" s="117"/>
      <c r="AD242" s="355"/>
      <c r="AE242" s="117"/>
    </row>
    <row r="243" spans="21:31" ht="15.75">
      <c r="U243" s="386"/>
      <c r="Y243" s="422"/>
      <c r="Z243" s="117"/>
      <c r="AA243" s="117"/>
      <c r="AB243" s="117"/>
      <c r="AD243" s="355"/>
      <c r="AE243" s="117"/>
    </row>
    <row r="244" spans="21:31" ht="15.75">
      <c r="U244" s="386"/>
      <c r="Y244" s="422"/>
      <c r="Z244" s="117"/>
      <c r="AA244" s="117"/>
      <c r="AB244" s="117"/>
      <c r="AD244" s="355"/>
      <c r="AE244" s="117"/>
    </row>
    <row r="245" spans="21:31" ht="15.75">
      <c r="U245" s="386"/>
      <c r="Y245" s="422"/>
      <c r="Z245" s="117"/>
      <c r="AA245" s="117"/>
      <c r="AB245" s="117"/>
      <c r="AD245" s="355"/>
      <c r="AE245" s="117"/>
    </row>
    <row r="246" spans="21:31" ht="15.75">
      <c r="U246" s="386"/>
      <c r="Y246" s="422"/>
      <c r="Z246" s="117"/>
      <c r="AA246" s="117"/>
      <c r="AB246" s="117"/>
      <c r="AD246" s="355"/>
      <c r="AE246" s="117"/>
    </row>
    <row r="247" spans="21:31" ht="15.75">
      <c r="U247" s="386"/>
      <c r="Y247" s="422"/>
      <c r="Z247" s="117"/>
      <c r="AA247" s="117"/>
      <c r="AB247" s="117"/>
      <c r="AD247" s="355"/>
      <c r="AE247" s="117"/>
    </row>
    <row r="248" spans="21:31" ht="15.75">
      <c r="U248" s="386"/>
      <c r="Y248" s="422"/>
      <c r="Z248" s="117"/>
      <c r="AA248" s="117"/>
      <c r="AB248" s="117"/>
      <c r="AD248" s="355"/>
      <c r="AE248" s="117"/>
    </row>
    <row r="249" spans="21:31" ht="15.75">
      <c r="U249" s="386"/>
      <c r="Y249" s="422"/>
      <c r="Z249" s="117"/>
      <c r="AA249" s="117"/>
      <c r="AB249" s="117"/>
      <c r="AD249" s="355"/>
      <c r="AE249" s="117"/>
    </row>
    <row r="250" spans="21:31" ht="15.75">
      <c r="U250" s="386"/>
      <c r="Y250" s="422"/>
      <c r="Z250" s="117"/>
      <c r="AA250" s="117"/>
      <c r="AB250" s="117"/>
      <c r="AD250" s="355"/>
      <c r="AE250" s="117"/>
    </row>
    <row r="251" spans="21:31" ht="15.75">
      <c r="U251" s="386"/>
      <c r="Y251" s="422"/>
      <c r="Z251" s="117"/>
      <c r="AA251" s="117"/>
      <c r="AB251" s="117"/>
      <c r="AD251" s="355"/>
      <c r="AE251" s="117"/>
    </row>
    <row r="252" spans="21:31" ht="15.75">
      <c r="U252" s="386"/>
      <c r="Y252" s="422"/>
      <c r="Z252" s="117"/>
      <c r="AA252" s="117"/>
      <c r="AB252" s="117"/>
      <c r="AD252" s="355"/>
      <c r="AE252" s="117"/>
    </row>
    <row r="253" spans="21:31" ht="15.75">
      <c r="U253" s="386"/>
      <c r="Y253" s="422"/>
      <c r="Z253" s="117"/>
      <c r="AA253" s="117"/>
      <c r="AB253" s="117"/>
      <c r="AD253" s="355"/>
      <c r="AE253" s="117"/>
    </row>
    <row r="254" spans="21:31" ht="15.75">
      <c r="U254" s="386"/>
      <c r="Y254" s="422"/>
      <c r="Z254" s="117"/>
      <c r="AA254" s="117"/>
      <c r="AB254" s="117"/>
      <c r="AD254" s="355"/>
      <c r="AE254" s="117"/>
    </row>
    <row r="255" spans="21:31" ht="15.75">
      <c r="U255" s="386"/>
      <c r="Y255" s="422"/>
      <c r="Z255" s="117"/>
      <c r="AA255" s="117"/>
      <c r="AB255" s="117"/>
      <c r="AD255" s="355"/>
      <c r="AE255" s="117"/>
    </row>
    <row r="256" spans="21:31" ht="15.75">
      <c r="U256" s="386"/>
      <c r="Y256" s="422"/>
      <c r="Z256" s="117"/>
      <c r="AA256" s="117"/>
      <c r="AB256" s="117"/>
      <c r="AD256" s="355"/>
      <c r="AE256" s="117"/>
    </row>
    <row r="257" spans="21:31" ht="15.75">
      <c r="U257" s="386"/>
      <c r="Y257" s="422"/>
      <c r="Z257" s="117"/>
      <c r="AA257" s="117"/>
      <c r="AB257" s="117"/>
      <c r="AD257" s="355"/>
      <c r="AE257" s="117"/>
    </row>
    <row r="258" spans="21:31" ht="15.75">
      <c r="U258" s="386"/>
      <c r="Y258" s="422"/>
      <c r="Z258" s="117"/>
      <c r="AA258" s="117"/>
      <c r="AB258" s="117"/>
      <c r="AD258" s="355"/>
      <c r="AE258" s="117"/>
    </row>
    <row r="259" spans="21:31" ht="15.75">
      <c r="U259" s="386"/>
      <c r="Y259" s="422"/>
      <c r="Z259" s="117"/>
      <c r="AA259" s="117"/>
      <c r="AB259" s="117"/>
      <c r="AD259" s="355"/>
      <c r="AE259" s="117"/>
    </row>
    <row r="260" spans="21:31" ht="15.75">
      <c r="U260" s="386"/>
      <c r="Y260" s="422"/>
      <c r="Z260" s="117"/>
      <c r="AA260" s="117"/>
      <c r="AB260" s="117"/>
      <c r="AD260" s="355"/>
      <c r="AE260" s="117"/>
    </row>
    <row r="261" spans="21:31" ht="15.75">
      <c r="U261" s="386"/>
      <c r="Y261" s="422"/>
      <c r="Z261" s="117"/>
      <c r="AA261" s="117"/>
      <c r="AB261" s="117"/>
      <c r="AD261" s="355"/>
      <c r="AE261" s="117"/>
    </row>
    <row r="262" spans="21:31" ht="15.75">
      <c r="U262" s="386"/>
      <c r="Y262" s="422"/>
      <c r="Z262" s="117"/>
      <c r="AA262" s="117"/>
      <c r="AB262" s="117"/>
      <c r="AD262" s="355"/>
      <c r="AE262" s="117"/>
    </row>
    <row r="263" spans="21:31" ht="15.75">
      <c r="U263" s="386"/>
      <c r="Y263" s="422"/>
      <c r="Z263" s="117"/>
      <c r="AA263" s="117"/>
      <c r="AB263" s="117"/>
      <c r="AD263" s="355"/>
      <c r="AE263" s="117"/>
    </row>
    <row r="264" spans="21:31" ht="15.75">
      <c r="U264" s="386"/>
      <c r="Y264" s="422"/>
      <c r="Z264" s="117"/>
      <c r="AA264" s="117"/>
      <c r="AB264" s="117"/>
      <c r="AD264" s="355"/>
      <c r="AE264" s="117"/>
    </row>
    <row r="265" spans="21:31" ht="15.75">
      <c r="U265" s="386"/>
      <c r="Y265" s="422"/>
      <c r="Z265" s="117"/>
      <c r="AA265" s="117"/>
      <c r="AB265" s="117"/>
      <c r="AD265" s="355"/>
      <c r="AE265" s="117"/>
    </row>
    <row r="266" spans="21:31" ht="15.75">
      <c r="U266" s="386"/>
      <c r="Y266" s="422"/>
      <c r="Z266" s="117"/>
      <c r="AA266" s="117"/>
      <c r="AB266" s="117"/>
      <c r="AD266" s="355"/>
      <c r="AE266" s="117"/>
    </row>
    <row r="267" spans="21:31" ht="15.75">
      <c r="U267" s="386"/>
      <c r="Y267" s="422"/>
      <c r="Z267" s="117"/>
      <c r="AA267" s="117"/>
      <c r="AB267" s="117"/>
      <c r="AD267" s="355"/>
      <c r="AE267" s="117"/>
    </row>
    <row r="268" spans="21:31" ht="15.75">
      <c r="U268" s="386"/>
      <c r="Y268" s="422"/>
      <c r="Z268" s="117"/>
      <c r="AA268" s="117"/>
      <c r="AB268" s="117"/>
      <c r="AD268" s="355"/>
      <c r="AE268" s="117"/>
    </row>
    <row r="269" spans="21:31" ht="15.75">
      <c r="U269" s="386"/>
      <c r="Y269" s="422"/>
      <c r="Z269" s="117"/>
      <c r="AA269" s="117"/>
      <c r="AB269" s="117"/>
      <c r="AD269" s="355"/>
      <c r="AE269" s="117"/>
    </row>
    <row r="270" spans="21:31" ht="15.75">
      <c r="U270" s="386"/>
      <c r="Y270" s="422"/>
      <c r="Z270" s="117"/>
      <c r="AA270" s="117"/>
      <c r="AB270" s="117"/>
      <c r="AD270" s="355"/>
      <c r="AE270" s="117"/>
    </row>
    <row r="271" spans="21:31" ht="15.75">
      <c r="U271" s="386"/>
      <c r="Y271" s="422"/>
      <c r="Z271" s="117"/>
      <c r="AA271" s="117"/>
      <c r="AB271" s="117"/>
      <c r="AD271" s="355"/>
      <c r="AE271" s="117"/>
    </row>
    <row r="272" spans="21:31" ht="15.75">
      <c r="U272" s="386"/>
      <c r="Y272" s="422"/>
      <c r="Z272" s="117"/>
      <c r="AA272" s="117"/>
      <c r="AB272" s="117"/>
      <c r="AD272" s="355"/>
      <c r="AE272" s="117"/>
    </row>
    <row r="273" spans="21:31" ht="15.75">
      <c r="U273" s="386"/>
      <c r="Y273" s="422"/>
      <c r="Z273" s="117"/>
      <c r="AA273" s="117"/>
      <c r="AB273" s="117"/>
      <c r="AD273" s="355"/>
      <c r="AE273" s="117"/>
    </row>
    <row r="274" spans="21:31" ht="15.75">
      <c r="U274" s="386"/>
      <c r="Y274" s="422"/>
      <c r="Z274" s="117"/>
      <c r="AA274" s="117"/>
      <c r="AB274" s="117"/>
      <c r="AD274" s="355"/>
      <c r="AE274" s="117"/>
    </row>
    <row r="275" spans="21:31" ht="15.75">
      <c r="U275" s="386"/>
      <c r="Y275" s="422"/>
      <c r="Z275" s="117"/>
      <c r="AA275" s="117"/>
      <c r="AB275" s="117"/>
      <c r="AD275" s="355"/>
      <c r="AE275" s="117"/>
    </row>
    <row r="276" spans="21:31" ht="15.75">
      <c r="U276" s="386"/>
      <c r="Y276" s="422"/>
      <c r="Z276" s="117"/>
      <c r="AA276" s="117"/>
      <c r="AB276" s="117"/>
      <c r="AD276" s="355"/>
      <c r="AE276" s="117"/>
    </row>
    <row r="277" spans="21:31" ht="15.75">
      <c r="U277" s="386"/>
      <c r="Y277" s="422"/>
      <c r="Z277" s="117"/>
      <c r="AA277" s="117"/>
      <c r="AB277" s="117"/>
      <c r="AD277" s="355"/>
      <c r="AE277" s="117"/>
    </row>
    <row r="278" spans="21:31" ht="15.75">
      <c r="U278" s="386"/>
      <c r="Y278" s="422"/>
      <c r="Z278" s="117"/>
      <c r="AA278" s="117"/>
      <c r="AB278" s="117"/>
      <c r="AD278" s="355"/>
      <c r="AE278" s="117"/>
    </row>
    <row r="279" spans="21:31" ht="15.75">
      <c r="U279" s="386"/>
      <c r="Y279" s="422"/>
      <c r="Z279" s="117"/>
      <c r="AA279" s="117"/>
      <c r="AB279" s="117"/>
      <c r="AD279" s="355"/>
      <c r="AE279" s="117"/>
    </row>
    <row r="280" spans="21:31" ht="15.75">
      <c r="U280" s="386"/>
      <c r="Y280" s="422"/>
      <c r="Z280" s="117"/>
      <c r="AA280" s="117"/>
      <c r="AB280" s="117"/>
      <c r="AD280" s="355"/>
      <c r="AE280" s="117"/>
    </row>
    <row r="281" spans="21:31" ht="15.75">
      <c r="U281" s="386"/>
      <c r="Y281" s="422"/>
      <c r="Z281" s="117"/>
      <c r="AA281" s="117"/>
      <c r="AB281" s="117"/>
      <c r="AD281" s="355"/>
      <c r="AE281" s="117"/>
    </row>
    <row r="282" spans="21:31" ht="15.75">
      <c r="U282" s="386"/>
      <c r="Y282" s="422"/>
      <c r="Z282" s="117"/>
      <c r="AA282" s="117"/>
      <c r="AB282" s="117"/>
      <c r="AD282" s="355"/>
      <c r="AE282" s="117"/>
    </row>
    <row r="283" spans="21:31" ht="15.75">
      <c r="U283" s="386"/>
      <c r="Y283" s="422"/>
      <c r="Z283" s="117"/>
      <c r="AA283" s="117"/>
      <c r="AB283" s="117"/>
      <c r="AD283" s="355"/>
      <c r="AE283" s="117"/>
    </row>
    <row r="284" spans="21:31" ht="15.75">
      <c r="U284" s="386"/>
      <c r="Y284" s="422"/>
      <c r="Z284" s="117"/>
      <c r="AA284" s="117"/>
      <c r="AB284" s="117"/>
      <c r="AD284" s="355"/>
      <c r="AE284" s="117"/>
    </row>
    <row r="285" spans="21:31" ht="15.75">
      <c r="U285" s="386"/>
      <c r="Y285" s="422"/>
      <c r="Z285" s="117"/>
      <c r="AA285" s="117"/>
      <c r="AB285" s="117"/>
      <c r="AD285" s="355"/>
      <c r="AE285" s="117"/>
    </row>
    <row r="286" spans="21:31" ht="15.75">
      <c r="U286" s="386"/>
      <c r="Y286" s="422"/>
      <c r="Z286" s="117"/>
      <c r="AA286" s="117"/>
      <c r="AB286" s="117"/>
      <c r="AD286" s="355"/>
      <c r="AE286" s="117"/>
    </row>
    <row r="287" spans="21:31" ht="15.75">
      <c r="U287" s="386"/>
      <c r="Y287" s="422"/>
      <c r="Z287" s="117"/>
      <c r="AA287" s="117"/>
      <c r="AB287" s="117"/>
      <c r="AD287" s="355"/>
      <c r="AE287" s="117"/>
    </row>
    <row r="288" spans="21:31" ht="15.75">
      <c r="U288" s="386"/>
      <c r="Y288" s="422"/>
      <c r="Z288" s="117"/>
      <c r="AA288" s="117"/>
      <c r="AB288" s="117"/>
      <c r="AD288" s="355"/>
      <c r="AE288" s="117"/>
    </row>
    <row r="289" spans="21:31" ht="15.75">
      <c r="U289" s="386"/>
      <c r="Y289" s="422"/>
      <c r="Z289" s="117"/>
      <c r="AA289" s="117"/>
      <c r="AB289" s="117"/>
      <c r="AD289" s="355"/>
      <c r="AE289" s="117"/>
    </row>
    <row r="290" spans="21:31" ht="15.75">
      <c r="U290" s="386"/>
      <c r="Y290" s="422"/>
      <c r="Z290" s="117"/>
      <c r="AA290" s="117"/>
      <c r="AB290" s="117"/>
      <c r="AD290" s="355"/>
      <c r="AE290" s="117"/>
    </row>
    <row r="291" spans="21:31" ht="15.75">
      <c r="U291" s="386"/>
      <c r="Y291" s="422"/>
      <c r="Z291" s="117"/>
      <c r="AA291" s="117"/>
      <c r="AB291" s="117"/>
      <c r="AD291" s="355"/>
      <c r="AE291" s="117"/>
    </row>
    <row r="292" spans="21:31" ht="15.75">
      <c r="U292" s="386"/>
      <c r="Y292" s="422"/>
      <c r="Z292" s="117"/>
      <c r="AA292" s="117"/>
      <c r="AB292" s="117"/>
      <c r="AD292" s="355"/>
      <c r="AE292" s="117"/>
    </row>
    <row r="293" spans="21:31" ht="15.75">
      <c r="U293" s="386"/>
      <c r="Y293" s="422"/>
      <c r="Z293" s="117"/>
      <c r="AA293" s="117"/>
      <c r="AB293" s="117"/>
      <c r="AD293" s="355"/>
      <c r="AE293" s="117"/>
    </row>
    <row r="294" spans="21:31" ht="15.75">
      <c r="U294" s="386"/>
      <c r="Y294" s="422"/>
      <c r="Z294" s="117"/>
      <c r="AA294" s="117"/>
      <c r="AB294" s="117"/>
      <c r="AD294" s="355"/>
      <c r="AE294" s="117"/>
    </row>
    <row r="295" spans="21:31" ht="15.75">
      <c r="U295" s="386"/>
      <c r="Y295" s="422"/>
      <c r="Z295" s="117"/>
      <c r="AA295" s="117"/>
      <c r="AB295" s="117"/>
      <c r="AD295" s="355"/>
      <c r="AE295" s="117"/>
    </row>
    <row r="296" spans="21:31" ht="15.75">
      <c r="U296" s="386"/>
      <c r="Y296" s="422"/>
      <c r="Z296" s="117"/>
      <c r="AA296" s="117"/>
      <c r="AB296" s="117"/>
      <c r="AD296" s="355"/>
      <c r="AE296" s="117"/>
    </row>
    <row r="297" spans="21:31" ht="15.75">
      <c r="U297" s="386"/>
      <c r="Y297" s="422"/>
      <c r="Z297" s="117"/>
      <c r="AA297" s="117"/>
      <c r="AB297" s="117"/>
      <c r="AD297" s="355"/>
      <c r="AE297" s="117"/>
    </row>
    <row r="298" spans="21:31" ht="15.75">
      <c r="U298" s="386"/>
      <c r="Y298" s="422"/>
      <c r="Z298" s="117"/>
      <c r="AA298" s="117"/>
      <c r="AB298" s="117"/>
      <c r="AD298" s="355"/>
      <c r="AE298" s="117"/>
    </row>
    <row r="299" spans="21:31" ht="15.75">
      <c r="U299" s="386"/>
      <c r="Y299" s="422"/>
      <c r="Z299" s="117"/>
      <c r="AA299" s="117"/>
      <c r="AB299" s="117"/>
      <c r="AD299" s="355"/>
      <c r="AE299" s="117"/>
    </row>
    <row r="300" spans="21:31" ht="15.75">
      <c r="U300" s="386"/>
      <c r="Y300" s="422"/>
      <c r="Z300" s="117"/>
      <c r="AA300" s="117"/>
      <c r="AB300" s="117"/>
      <c r="AD300" s="355"/>
      <c r="AE300" s="117"/>
    </row>
    <row r="301" spans="21:31" ht="15.75">
      <c r="U301" s="386"/>
      <c r="Y301" s="422"/>
      <c r="Z301" s="117"/>
      <c r="AA301" s="117"/>
      <c r="AB301" s="117"/>
      <c r="AD301" s="355"/>
      <c r="AE301" s="117"/>
    </row>
    <row r="302" spans="21:31" ht="15.75">
      <c r="U302" s="386"/>
      <c r="Y302" s="422"/>
      <c r="Z302" s="117"/>
      <c r="AA302" s="117"/>
      <c r="AB302" s="117"/>
      <c r="AD302" s="355"/>
      <c r="AE302" s="117"/>
    </row>
    <row r="303" spans="21:31" ht="15.75">
      <c r="U303" s="386"/>
      <c r="Y303" s="422"/>
      <c r="Z303" s="117"/>
      <c r="AA303" s="117"/>
      <c r="AB303" s="117"/>
      <c r="AD303" s="355"/>
      <c r="AE303" s="117"/>
    </row>
    <row r="304" spans="21:31" ht="15.75">
      <c r="U304" s="386"/>
      <c r="Y304" s="422"/>
      <c r="Z304" s="117"/>
      <c r="AA304" s="117"/>
      <c r="AB304" s="117"/>
      <c r="AD304" s="355"/>
      <c r="AE304" s="117"/>
    </row>
    <row r="305" spans="21:31" ht="15.75">
      <c r="U305" s="386"/>
      <c r="Y305" s="422"/>
      <c r="Z305" s="117"/>
      <c r="AA305" s="117"/>
      <c r="AB305" s="117"/>
      <c r="AD305" s="355"/>
      <c r="AE305" s="117"/>
    </row>
    <row r="306" spans="21:31" ht="15.75">
      <c r="U306" s="386"/>
      <c r="Y306" s="422"/>
      <c r="Z306" s="117"/>
      <c r="AA306" s="117"/>
      <c r="AB306" s="117"/>
      <c r="AD306" s="355"/>
      <c r="AE306" s="117"/>
    </row>
    <row r="307" spans="21:31" ht="15.75">
      <c r="U307" s="386"/>
      <c r="Y307" s="422"/>
      <c r="Z307" s="117"/>
      <c r="AA307" s="117"/>
      <c r="AB307" s="117"/>
      <c r="AD307" s="355"/>
      <c r="AE307" s="117"/>
    </row>
    <row r="308" spans="21:31" ht="15.75">
      <c r="U308" s="386"/>
      <c r="Y308" s="422"/>
      <c r="Z308" s="117"/>
      <c r="AA308" s="117"/>
      <c r="AB308" s="117"/>
      <c r="AD308" s="355"/>
      <c r="AE308" s="117"/>
    </row>
    <row r="309" spans="21:31" ht="15.75">
      <c r="U309" s="386"/>
      <c r="Y309" s="422"/>
      <c r="Z309" s="117"/>
      <c r="AA309" s="117"/>
      <c r="AB309" s="117"/>
      <c r="AD309" s="355"/>
      <c r="AE309" s="117"/>
    </row>
    <row r="310" spans="21:31" ht="15.75">
      <c r="U310" s="386"/>
      <c r="Y310" s="422"/>
      <c r="Z310" s="117"/>
      <c r="AA310" s="117"/>
      <c r="AB310" s="117"/>
      <c r="AD310" s="355"/>
      <c r="AE310" s="117"/>
    </row>
    <row r="311" spans="21:31" ht="15.75">
      <c r="U311" s="386"/>
      <c r="Y311" s="422"/>
      <c r="Z311" s="117"/>
      <c r="AA311" s="117"/>
      <c r="AB311" s="117"/>
      <c r="AD311" s="355"/>
      <c r="AE311" s="117"/>
    </row>
    <row r="312" spans="21:31" ht="15.75">
      <c r="U312" s="386"/>
      <c r="Y312" s="422"/>
      <c r="Z312" s="117"/>
      <c r="AA312" s="117"/>
      <c r="AB312" s="117"/>
      <c r="AD312" s="355"/>
      <c r="AE312" s="117"/>
    </row>
    <row r="313" spans="21:31" ht="15.75">
      <c r="U313" s="386"/>
      <c r="Y313" s="422"/>
      <c r="Z313" s="117"/>
      <c r="AA313" s="117"/>
      <c r="AB313" s="117"/>
      <c r="AD313" s="355"/>
      <c r="AE313" s="117"/>
    </row>
    <row r="314" spans="21:31" ht="15.75">
      <c r="U314" s="386"/>
      <c r="Y314" s="422"/>
      <c r="Z314" s="117"/>
      <c r="AA314" s="117"/>
      <c r="AB314" s="117"/>
      <c r="AD314" s="355"/>
      <c r="AE314" s="117"/>
    </row>
    <row r="315" spans="21:31" ht="15.75">
      <c r="U315" s="386"/>
      <c r="Y315" s="422"/>
      <c r="Z315" s="117"/>
      <c r="AA315" s="117"/>
      <c r="AB315" s="117"/>
      <c r="AD315" s="355"/>
      <c r="AE315" s="117"/>
    </row>
    <row r="316" spans="21:31" ht="15.75">
      <c r="U316" s="386"/>
      <c r="Y316" s="422"/>
      <c r="Z316" s="117"/>
      <c r="AA316" s="117"/>
      <c r="AB316" s="117"/>
      <c r="AD316" s="355"/>
      <c r="AE316" s="117"/>
    </row>
    <row r="317" spans="21:31" ht="15.75">
      <c r="U317" s="386"/>
      <c r="Y317" s="422"/>
      <c r="Z317" s="117"/>
      <c r="AA317" s="117"/>
      <c r="AB317" s="117"/>
      <c r="AD317" s="355"/>
      <c r="AE317" s="117"/>
    </row>
    <row r="318" spans="21:31" ht="15.75">
      <c r="U318" s="386"/>
      <c r="Y318" s="422"/>
      <c r="Z318" s="117"/>
      <c r="AA318" s="117"/>
      <c r="AB318" s="117"/>
      <c r="AD318" s="355"/>
      <c r="AE318" s="117"/>
    </row>
    <row r="319" spans="21:31" ht="15.75">
      <c r="U319" s="386"/>
      <c r="Y319" s="422"/>
      <c r="Z319" s="117"/>
      <c r="AA319" s="117"/>
      <c r="AB319" s="117"/>
      <c r="AD319" s="355"/>
      <c r="AE319" s="117"/>
    </row>
    <row r="320" spans="21:31" ht="15.75">
      <c r="U320" s="386"/>
      <c r="Y320" s="422"/>
      <c r="Z320" s="117"/>
      <c r="AA320" s="117"/>
      <c r="AB320" s="117"/>
      <c r="AD320" s="355"/>
      <c r="AE320" s="117"/>
    </row>
    <row r="321" spans="21:31" ht="15.75">
      <c r="U321" s="386"/>
      <c r="Y321" s="422"/>
      <c r="Z321" s="117"/>
      <c r="AA321" s="117"/>
      <c r="AB321" s="117"/>
      <c r="AD321" s="355"/>
      <c r="AE321" s="117"/>
    </row>
    <row r="322" spans="21:31" ht="15.75">
      <c r="U322" s="386"/>
      <c r="Y322" s="422"/>
      <c r="Z322" s="117"/>
      <c r="AA322" s="117"/>
      <c r="AB322" s="117"/>
      <c r="AD322" s="355"/>
      <c r="AE322" s="117"/>
    </row>
    <row r="323" spans="21:31" ht="15.75">
      <c r="U323" s="386"/>
      <c r="Y323" s="422"/>
      <c r="Z323" s="117"/>
      <c r="AA323" s="117"/>
      <c r="AB323" s="117"/>
      <c r="AD323" s="355"/>
      <c r="AE323" s="117"/>
    </row>
    <row r="324" spans="21:31" ht="15.75">
      <c r="U324" s="386"/>
      <c r="Y324" s="422"/>
      <c r="Z324" s="117"/>
      <c r="AA324" s="117"/>
      <c r="AB324" s="117"/>
      <c r="AD324" s="355"/>
      <c r="AE324" s="117"/>
    </row>
    <row r="325" spans="21:31" ht="15.75">
      <c r="U325" s="386"/>
      <c r="Y325" s="422"/>
      <c r="Z325" s="117"/>
      <c r="AA325" s="117"/>
      <c r="AB325" s="117"/>
      <c r="AD325" s="355"/>
      <c r="AE325" s="117"/>
    </row>
    <row r="326" spans="21:31" ht="15.75">
      <c r="U326" s="386"/>
      <c r="Y326" s="422"/>
      <c r="Z326" s="117"/>
      <c r="AA326" s="117"/>
      <c r="AB326" s="117"/>
      <c r="AD326" s="355"/>
      <c r="AE326" s="117"/>
    </row>
    <row r="327" spans="21:31" ht="15.75">
      <c r="U327" s="386"/>
      <c r="Y327" s="422"/>
      <c r="Z327" s="117"/>
      <c r="AA327" s="117"/>
      <c r="AB327" s="117"/>
      <c r="AD327" s="355"/>
      <c r="AE327" s="117"/>
    </row>
    <row r="328" spans="21:31" ht="15.75">
      <c r="U328" s="386"/>
      <c r="Y328" s="422"/>
      <c r="Z328" s="117"/>
      <c r="AA328" s="117"/>
      <c r="AB328" s="117"/>
      <c r="AD328" s="355"/>
      <c r="AE328" s="117"/>
    </row>
    <row r="329" spans="21:31" ht="15.75">
      <c r="U329" s="386"/>
      <c r="Y329" s="422"/>
      <c r="Z329" s="117"/>
      <c r="AA329" s="117"/>
      <c r="AB329" s="117"/>
      <c r="AD329" s="355"/>
      <c r="AE329" s="117"/>
    </row>
    <row r="330" spans="21:31" ht="15.75">
      <c r="U330" s="386"/>
      <c r="Y330" s="422"/>
      <c r="Z330" s="117"/>
      <c r="AA330" s="117"/>
      <c r="AB330" s="117"/>
      <c r="AD330" s="355"/>
      <c r="AE330" s="117"/>
    </row>
    <row r="331" spans="21:31" ht="15.75">
      <c r="U331" s="386"/>
      <c r="Y331" s="422"/>
      <c r="Z331" s="117"/>
      <c r="AA331" s="117"/>
      <c r="AB331" s="117"/>
      <c r="AD331" s="355"/>
      <c r="AE331" s="117"/>
    </row>
    <row r="332" spans="21:31" ht="15.75">
      <c r="U332" s="386"/>
      <c r="Y332" s="422"/>
      <c r="Z332" s="117"/>
      <c r="AA332" s="117"/>
      <c r="AB332" s="117"/>
      <c r="AD332" s="355"/>
      <c r="AE332" s="117"/>
    </row>
    <row r="333" spans="21:31" ht="15.75">
      <c r="U333" s="386"/>
      <c r="Y333" s="422"/>
      <c r="Z333" s="117"/>
      <c r="AA333" s="117"/>
      <c r="AB333" s="117"/>
      <c r="AD333" s="355"/>
      <c r="AE333" s="117"/>
    </row>
    <row r="334" spans="21:31" ht="15.75">
      <c r="U334" s="386"/>
      <c r="Y334" s="422"/>
      <c r="Z334" s="117"/>
      <c r="AA334" s="117"/>
      <c r="AB334" s="117"/>
      <c r="AD334" s="355"/>
      <c r="AE334" s="117"/>
    </row>
    <row r="335" spans="21:31" ht="15.75">
      <c r="U335" s="386"/>
      <c r="Y335" s="422"/>
      <c r="Z335" s="117"/>
      <c r="AA335" s="117"/>
      <c r="AB335" s="117"/>
      <c r="AD335" s="355"/>
      <c r="AE335" s="117"/>
    </row>
    <row r="336" spans="21:31" ht="15.75">
      <c r="U336" s="386"/>
      <c r="Y336" s="422"/>
      <c r="Z336" s="117"/>
      <c r="AA336" s="117"/>
      <c r="AB336" s="117"/>
      <c r="AD336" s="355"/>
      <c r="AE336" s="117"/>
    </row>
    <row r="337" spans="21:31" ht="15.75">
      <c r="U337" s="386"/>
      <c r="Y337" s="422"/>
      <c r="Z337" s="117"/>
      <c r="AA337" s="117"/>
      <c r="AB337" s="117"/>
      <c r="AD337" s="355"/>
      <c r="AE337" s="117"/>
    </row>
    <row r="338" spans="21:31" ht="15.75">
      <c r="U338" s="386"/>
      <c r="Y338" s="422"/>
      <c r="Z338" s="117"/>
      <c r="AA338" s="117"/>
      <c r="AB338" s="117"/>
      <c r="AD338" s="355"/>
      <c r="AE338" s="117"/>
    </row>
    <row r="339" spans="21:31" ht="15.75">
      <c r="U339" s="386"/>
      <c r="Y339" s="422"/>
      <c r="Z339" s="117"/>
      <c r="AA339" s="117"/>
      <c r="AB339" s="117"/>
      <c r="AD339" s="355"/>
      <c r="AE339" s="117"/>
    </row>
    <row r="340" spans="21:31" ht="15.75">
      <c r="U340" s="386"/>
      <c r="Y340" s="422"/>
      <c r="Z340" s="117"/>
      <c r="AA340" s="117"/>
      <c r="AB340" s="117"/>
      <c r="AD340" s="355"/>
      <c r="AE340" s="117"/>
    </row>
    <row r="341" spans="21:31" ht="15.75">
      <c r="U341" s="386"/>
      <c r="Y341" s="422"/>
      <c r="Z341" s="117"/>
      <c r="AA341" s="117"/>
      <c r="AB341" s="117"/>
      <c r="AD341" s="355"/>
      <c r="AE341" s="117"/>
    </row>
    <row r="342" spans="21:31" ht="15.75">
      <c r="U342" s="386"/>
      <c r="Y342" s="422"/>
      <c r="Z342" s="117"/>
      <c r="AA342" s="117"/>
      <c r="AB342" s="117"/>
      <c r="AD342" s="355"/>
      <c r="AE342" s="117"/>
    </row>
    <row r="343" spans="21:31" ht="15.75">
      <c r="U343" s="386"/>
      <c r="Y343" s="422"/>
      <c r="Z343" s="117"/>
      <c r="AA343" s="117"/>
      <c r="AB343" s="117"/>
      <c r="AD343" s="355"/>
      <c r="AE343" s="117"/>
    </row>
    <row r="344" spans="21:31" ht="15.75">
      <c r="U344" s="386"/>
      <c r="Y344" s="422"/>
      <c r="Z344" s="117"/>
      <c r="AA344" s="117"/>
      <c r="AB344" s="117"/>
      <c r="AD344" s="355"/>
      <c r="AE344" s="117"/>
    </row>
    <row r="345" spans="21:31" ht="15.75">
      <c r="U345" s="386"/>
      <c r="Y345" s="422"/>
      <c r="Z345" s="117"/>
      <c r="AA345" s="117"/>
      <c r="AB345" s="117"/>
      <c r="AD345" s="355"/>
      <c r="AE345" s="117"/>
    </row>
    <row r="346" spans="21:31" ht="15.75">
      <c r="U346" s="386"/>
      <c r="Y346" s="422"/>
      <c r="Z346" s="117"/>
      <c r="AA346" s="117"/>
      <c r="AB346" s="117"/>
      <c r="AD346" s="355"/>
      <c r="AE346" s="117"/>
    </row>
    <row r="347" spans="21:31" ht="15.75">
      <c r="U347" s="386"/>
      <c r="Y347" s="422"/>
      <c r="Z347" s="117"/>
      <c r="AA347" s="117"/>
      <c r="AB347" s="117"/>
      <c r="AD347" s="355"/>
      <c r="AE347" s="117"/>
    </row>
    <row r="348" spans="21:31" ht="15.75">
      <c r="U348" s="386"/>
      <c r="Y348" s="422"/>
      <c r="Z348" s="117"/>
      <c r="AA348" s="117"/>
      <c r="AB348" s="117"/>
      <c r="AD348" s="355"/>
      <c r="AE348" s="117"/>
    </row>
    <row r="349" spans="21:31" ht="15.75">
      <c r="U349" s="386"/>
      <c r="Y349" s="422"/>
      <c r="Z349" s="117"/>
      <c r="AA349" s="117"/>
      <c r="AB349" s="117"/>
      <c r="AD349" s="355"/>
      <c r="AE349" s="117"/>
    </row>
    <row r="350" spans="21:31" ht="15.75">
      <c r="U350" s="386"/>
      <c r="Y350" s="422"/>
      <c r="Z350" s="117"/>
      <c r="AA350" s="117"/>
      <c r="AB350" s="117"/>
      <c r="AD350" s="355"/>
      <c r="AE350" s="117"/>
    </row>
    <row r="351" spans="21:31" ht="15.75">
      <c r="U351" s="386"/>
      <c r="Y351" s="422"/>
      <c r="Z351" s="117"/>
      <c r="AA351" s="117"/>
      <c r="AB351" s="117"/>
      <c r="AD351" s="355"/>
      <c r="AE351" s="117"/>
    </row>
    <row r="352" spans="21:31" ht="15.75">
      <c r="U352" s="386"/>
      <c r="Y352" s="422"/>
      <c r="Z352" s="117"/>
      <c r="AA352" s="117"/>
      <c r="AB352" s="117"/>
      <c r="AD352" s="355"/>
      <c r="AE352" s="117"/>
    </row>
    <row r="353" spans="21:31" ht="15.75">
      <c r="U353" s="386"/>
      <c r="Y353" s="422"/>
      <c r="Z353" s="117"/>
      <c r="AA353" s="117"/>
      <c r="AB353" s="117"/>
      <c r="AD353" s="355"/>
      <c r="AE353" s="117"/>
    </row>
    <row r="354" spans="21:31" ht="15.75">
      <c r="U354" s="386"/>
      <c r="Y354" s="422"/>
      <c r="Z354" s="117"/>
      <c r="AA354" s="117"/>
      <c r="AB354" s="117"/>
      <c r="AD354" s="355"/>
      <c r="AE354" s="117"/>
    </row>
    <row r="355" spans="21:31" ht="15.75">
      <c r="U355" s="386"/>
      <c r="Y355" s="422"/>
      <c r="Z355" s="117"/>
      <c r="AA355" s="117"/>
      <c r="AB355" s="117"/>
      <c r="AD355" s="355"/>
      <c r="AE355" s="117"/>
    </row>
    <row r="356" spans="21:31" ht="15.75">
      <c r="U356" s="386"/>
      <c r="Y356" s="422"/>
      <c r="Z356" s="117"/>
      <c r="AA356" s="117"/>
      <c r="AB356" s="117"/>
      <c r="AD356" s="355"/>
      <c r="AE356" s="117"/>
    </row>
    <row r="357" spans="21:31" ht="15.75">
      <c r="U357" s="386"/>
      <c r="Y357" s="422"/>
      <c r="Z357" s="117"/>
      <c r="AA357" s="117"/>
      <c r="AB357" s="117"/>
      <c r="AD357" s="355"/>
      <c r="AE357" s="117"/>
    </row>
    <row r="358" spans="21:31" ht="15.75">
      <c r="U358" s="386"/>
      <c r="Y358" s="422"/>
      <c r="Z358" s="117"/>
      <c r="AA358" s="117"/>
      <c r="AB358" s="117"/>
      <c r="AD358" s="355"/>
      <c r="AE358" s="117"/>
    </row>
    <row r="359" spans="21:31" ht="15.75">
      <c r="U359" s="386"/>
      <c r="Y359" s="422"/>
      <c r="Z359" s="117"/>
      <c r="AA359" s="117"/>
      <c r="AB359" s="117"/>
      <c r="AD359" s="355"/>
      <c r="AE359" s="117"/>
    </row>
    <row r="360" spans="21:31" ht="15.75">
      <c r="U360" s="386"/>
      <c r="Y360" s="422"/>
      <c r="Z360" s="117"/>
      <c r="AA360" s="117"/>
      <c r="AB360" s="117"/>
      <c r="AD360" s="355"/>
      <c r="AE360" s="117"/>
    </row>
    <row r="361" spans="21:31" ht="15.75">
      <c r="U361" s="386"/>
      <c r="Y361" s="422"/>
      <c r="Z361" s="117"/>
      <c r="AA361" s="117"/>
      <c r="AB361" s="117"/>
      <c r="AD361" s="355"/>
      <c r="AE361" s="117"/>
    </row>
    <row r="362" spans="21:31" ht="15.75">
      <c r="U362" s="386"/>
      <c r="Y362" s="422"/>
      <c r="Z362" s="117"/>
      <c r="AA362" s="117"/>
      <c r="AB362" s="117"/>
      <c r="AD362" s="355"/>
      <c r="AE362" s="117"/>
    </row>
    <row r="363" spans="21:31" ht="15.75">
      <c r="U363" s="386"/>
      <c r="Y363" s="422"/>
      <c r="Z363" s="117"/>
      <c r="AA363" s="117"/>
      <c r="AB363" s="117"/>
      <c r="AD363" s="355"/>
      <c r="AE363" s="117"/>
    </row>
    <row r="364" spans="21:31" ht="15.75">
      <c r="U364" s="386"/>
      <c r="Y364" s="422"/>
      <c r="Z364" s="117"/>
      <c r="AA364" s="117"/>
      <c r="AB364" s="117"/>
      <c r="AD364" s="355"/>
      <c r="AE364" s="117"/>
    </row>
    <row r="365" spans="21:31" ht="15.75">
      <c r="U365" s="386"/>
      <c r="Y365" s="422"/>
      <c r="Z365" s="117"/>
      <c r="AA365" s="117"/>
      <c r="AB365" s="117"/>
      <c r="AD365" s="355"/>
      <c r="AE365" s="117"/>
    </row>
    <row r="366" spans="21:31" ht="15.75">
      <c r="U366" s="386"/>
      <c r="Y366" s="422"/>
      <c r="Z366" s="117"/>
      <c r="AA366" s="117"/>
      <c r="AB366" s="117"/>
      <c r="AD366" s="355"/>
      <c r="AE366" s="117"/>
    </row>
    <row r="367" spans="21:31" ht="15.75">
      <c r="U367" s="386"/>
      <c r="Y367" s="422"/>
      <c r="Z367" s="117"/>
      <c r="AA367" s="117"/>
      <c r="AB367" s="117"/>
      <c r="AD367" s="355"/>
      <c r="AE367" s="117"/>
    </row>
    <row r="368" spans="21:31" ht="15.75">
      <c r="U368" s="386"/>
      <c r="Y368" s="422"/>
      <c r="Z368" s="117"/>
      <c r="AA368" s="117"/>
      <c r="AB368" s="117"/>
      <c r="AD368" s="355"/>
      <c r="AE368" s="117"/>
    </row>
    <row r="369" spans="21:31" ht="15.75">
      <c r="U369" s="386"/>
      <c r="Y369" s="422"/>
      <c r="Z369" s="117"/>
      <c r="AA369" s="117"/>
      <c r="AB369" s="117"/>
      <c r="AD369" s="355"/>
      <c r="AE369" s="117"/>
    </row>
    <row r="370" spans="21:31" ht="15.75">
      <c r="U370" s="386"/>
      <c r="Y370" s="422"/>
      <c r="Z370" s="117"/>
      <c r="AA370" s="117"/>
      <c r="AB370" s="117"/>
      <c r="AD370" s="355"/>
      <c r="AE370" s="117"/>
    </row>
    <row r="371" spans="21:31" ht="15.75">
      <c r="U371" s="386"/>
      <c r="Y371" s="422"/>
      <c r="Z371" s="117"/>
      <c r="AA371" s="117"/>
      <c r="AB371" s="117"/>
      <c r="AD371" s="355"/>
      <c r="AE371" s="117"/>
    </row>
    <row r="372" spans="21:31" ht="15.75">
      <c r="U372" s="386"/>
      <c r="Y372" s="422"/>
      <c r="Z372" s="117"/>
      <c r="AA372" s="117"/>
      <c r="AB372" s="117"/>
      <c r="AD372" s="355"/>
      <c r="AE372" s="117"/>
    </row>
    <row r="373" spans="21:31" ht="15.75">
      <c r="U373" s="386"/>
      <c r="Y373" s="422"/>
      <c r="Z373" s="117"/>
      <c r="AA373" s="117"/>
      <c r="AB373" s="117"/>
      <c r="AD373" s="355"/>
      <c r="AE373" s="117"/>
    </row>
    <row r="374" spans="21:31" ht="15.75">
      <c r="U374" s="386"/>
      <c r="Y374" s="422"/>
      <c r="Z374" s="117"/>
      <c r="AA374" s="117"/>
      <c r="AB374" s="117"/>
      <c r="AD374" s="355"/>
      <c r="AE374" s="117"/>
    </row>
    <row r="375" spans="21:31" ht="15.75">
      <c r="U375" s="386"/>
      <c r="Y375" s="422"/>
      <c r="Z375" s="117"/>
      <c r="AA375" s="117"/>
      <c r="AB375" s="117"/>
      <c r="AD375" s="355"/>
      <c r="AE375" s="117"/>
    </row>
    <row r="376" spans="21:31" ht="15.75">
      <c r="U376" s="386"/>
      <c r="Y376" s="422"/>
      <c r="Z376" s="117"/>
      <c r="AA376" s="117"/>
      <c r="AB376" s="117"/>
      <c r="AD376" s="355"/>
      <c r="AE376" s="117"/>
    </row>
    <row r="377" spans="21:31" ht="15.75">
      <c r="U377" s="386"/>
      <c r="Y377" s="422"/>
      <c r="Z377" s="117"/>
      <c r="AA377" s="117"/>
      <c r="AB377" s="117"/>
      <c r="AD377" s="355"/>
      <c r="AE377" s="117"/>
    </row>
    <row r="378" spans="21:31" ht="15.75">
      <c r="U378" s="386"/>
      <c r="Y378" s="422"/>
      <c r="Z378" s="117"/>
      <c r="AA378" s="117"/>
      <c r="AB378" s="117"/>
      <c r="AD378" s="355"/>
      <c r="AE378" s="117"/>
    </row>
    <row r="379" spans="21:31" ht="15.75">
      <c r="U379" s="386"/>
      <c r="Y379" s="422"/>
      <c r="Z379" s="117"/>
      <c r="AA379" s="117"/>
      <c r="AB379" s="117"/>
      <c r="AD379" s="355"/>
      <c r="AE379" s="117"/>
    </row>
    <row r="380" spans="21:31" ht="15.75">
      <c r="U380" s="386"/>
      <c r="Y380" s="422"/>
      <c r="Z380" s="117"/>
      <c r="AA380" s="117"/>
      <c r="AB380" s="117"/>
      <c r="AD380" s="355"/>
      <c r="AE380" s="117"/>
    </row>
    <row r="381" spans="21:31" ht="15.75">
      <c r="U381" s="386"/>
      <c r="Y381" s="422"/>
      <c r="Z381" s="117"/>
      <c r="AA381" s="117"/>
      <c r="AB381" s="117"/>
      <c r="AD381" s="355"/>
      <c r="AE381" s="117"/>
    </row>
    <row r="382" spans="21:31" ht="15.75">
      <c r="U382" s="386"/>
      <c r="Y382" s="422"/>
      <c r="Z382" s="117"/>
      <c r="AA382" s="117"/>
      <c r="AB382" s="117"/>
      <c r="AD382" s="355"/>
      <c r="AE382" s="117"/>
    </row>
    <row r="383" spans="21:31" ht="15.75">
      <c r="U383" s="386"/>
      <c r="Y383" s="422"/>
      <c r="Z383" s="117"/>
      <c r="AA383" s="117"/>
      <c r="AB383" s="117"/>
      <c r="AD383" s="355"/>
      <c r="AE383" s="117"/>
    </row>
    <row r="384" spans="21:31" ht="15.75">
      <c r="U384" s="386"/>
      <c r="Y384" s="422"/>
      <c r="Z384" s="117"/>
      <c r="AA384" s="117"/>
      <c r="AB384" s="117"/>
      <c r="AD384" s="355"/>
      <c r="AE384" s="117"/>
    </row>
    <row r="385" spans="21:31" ht="15.75">
      <c r="U385" s="386"/>
      <c r="Y385" s="422"/>
      <c r="Z385" s="117"/>
      <c r="AA385" s="117"/>
      <c r="AB385" s="117"/>
      <c r="AD385" s="355"/>
      <c r="AE385" s="117"/>
    </row>
    <row r="386" spans="21:31" ht="15.75">
      <c r="U386" s="386"/>
      <c r="Y386" s="422"/>
      <c r="Z386" s="117"/>
      <c r="AA386" s="117"/>
      <c r="AB386" s="117"/>
      <c r="AD386" s="355"/>
      <c r="AE386" s="117"/>
    </row>
    <row r="387" spans="21:31" ht="15.75">
      <c r="U387" s="386"/>
      <c r="Y387" s="422"/>
      <c r="Z387" s="117"/>
      <c r="AA387" s="117"/>
      <c r="AB387" s="117"/>
      <c r="AD387" s="355"/>
      <c r="AE387" s="117"/>
    </row>
    <row r="388" spans="21:31" ht="15.75">
      <c r="U388" s="386"/>
      <c r="Y388" s="422"/>
      <c r="Z388" s="117"/>
      <c r="AA388" s="117"/>
      <c r="AB388" s="117"/>
      <c r="AD388" s="355"/>
      <c r="AE388" s="117"/>
    </row>
    <row r="389" spans="21:31" ht="15.75">
      <c r="U389" s="386"/>
      <c r="Y389" s="422"/>
      <c r="Z389" s="117"/>
      <c r="AA389" s="117"/>
      <c r="AB389" s="117"/>
      <c r="AD389" s="355"/>
      <c r="AE389" s="117"/>
    </row>
    <row r="390" spans="21:31" ht="15.75">
      <c r="U390" s="386"/>
      <c r="Y390" s="422"/>
      <c r="Z390" s="117"/>
      <c r="AA390" s="117"/>
      <c r="AB390" s="117"/>
      <c r="AD390" s="355"/>
      <c r="AE390" s="117"/>
    </row>
    <row r="391" spans="21:31" ht="15.75">
      <c r="U391" s="386"/>
      <c r="Y391" s="422"/>
      <c r="Z391" s="117"/>
      <c r="AA391" s="117"/>
      <c r="AB391" s="117"/>
      <c r="AD391" s="355"/>
      <c r="AE391" s="117"/>
    </row>
    <row r="392" spans="21:31" ht="15.75">
      <c r="U392" s="386"/>
      <c r="Y392" s="422"/>
      <c r="Z392" s="117"/>
      <c r="AA392" s="117"/>
      <c r="AB392" s="117"/>
      <c r="AD392" s="355"/>
      <c r="AE392" s="117"/>
    </row>
    <row r="393" spans="21:31" ht="15.75">
      <c r="U393" s="386"/>
      <c r="Y393" s="422"/>
      <c r="Z393" s="117"/>
      <c r="AA393" s="117"/>
      <c r="AB393" s="117"/>
      <c r="AD393" s="355"/>
      <c r="AE393" s="117"/>
    </row>
    <row r="394" spans="21:31" ht="15.75">
      <c r="U394" s="386"/>
      <c r="Y394" s="422"/>
      <c r="Z394" s="117"/>
      <c r="AA394" s="117"/>
      <c r="AB394" s="117"/>
      <c r="AD394" s="355"/>
      <c r="AE394" s="117"/>
    </row>
    <row r="395" spans="21:31" ht="15.75">
      <c r="U395" s="386"/>
      <c r="Y395" s="422"/>
      <c r="Z395" s="117"/>
      <c r="AA395" s="117"/>
      <c r="AB395" s="117"/>
      <c r="AD395" s="355"/>
      <c r="AE395" s="117"/>
    </row>
    <row r="396" spans="21:31" ht="15.75">
      <c r="U396" s="386"/>
      <c r="Y396" s="422"/>
      <c r="Z396" s="117"/>
      <c r="AA396" s="117"/>
      <c r="AB396" s="117"/>
      <c r="AD396" s="355"/>
      <c r="AE396" s="117"/>
    </row>
    <row r="397" spans="21:31" ht="15.75">
      <c r="U397" s="386"/>
      <c r="Y397" s="422"/>
      <c r="Z397" s="117"/>
      <c r="AA397" s="117"/>
      <c r="AB397" s="117"/>
      <c r="AD397" s="355"/>
      <c r="AE397" s="117"/>
    </row>
    <row r="398" spans="21:31" ht="15.75">
      <c r="U398" s="386"/>
      <c r="Y398" s="422"/>
      <c r="Z398" s="117"/>
      <c r="AA398" s="117"/>
      <c r="AB398" s="117"/>
      <c r="AD398" s="355"/>
      <c r="AE398" s="117"/>
    </row>
    <row r="399" spans="21:31" ht="15.75">
      <c r="U399" s="386"/>
      <c r="Y399" s="422"/>
      <c r="Z399" s="117"/>
      <c r="AA399" s="117"/>
      <c r="AB399" s="117"/>
      <c r="AD399" s="355"/>
      <c r="AE399" s="117"/>
    </row>
    <row r="400" spans="21:31" ht="15.75">
      <c r="U400" s="386"/>
      <c r="Y400" s="422"/>
      <c r="Z400" s="117"/>
      <c r="AA400" s="117"/>
      <c r="AB400" s="117"/>
      <c r="AD400" s="355"/>
      <c r="AE400" s="117"/>
    </row>
    <row r="401" spans="21:31" ht="15.75">
      <c r="U401" s="386"/>
      <c r="Y401" s="422"/>
      <c r="Z401" s="117"/>
      <c r="AA401" s="117"/>
      <c r="AB401" s="117"/>
      <c r="AD401" s="355"/>
      <c r="AE401" s="117"/>
    </row>
    <row r="402" spans="21:31" ht="15.75">
      <c r="U402" s="386"/>
      <c r="Y402" s="422"/>
      <c r="Z402" s="117"/>
      <c r="AA402" s="117"/>
      <c r="AB402" s="117"/>
      <c r="AD402" s="355"/>
      <c r="AE402" s="117"/>
    </row>
    <row r="403" spans="21:31" ht="15.75">
      <c r="U403" s="386"/>
      <c r="Y403" s="422"/>
      <c r="Z403" s="117"/>
      <c r="AA403" s="117"/>
      <c r="AB403" s="117"/>
      <c r="AD403" s="355"/>
      <c r="AE403" s="117"/>
    </row>
    <row r="404" spans="21:31" ht="15.75">
      <c r="U404" s="386"/>
      <c r="Y404" s="422"/>
      <c r="Z404" s="117"/>
      <c r="AA404" s="117"/>
      <c r="AB404" s="117"/>
      <c r="AD404" s="355"/>
      <c r="AE404" s="117"/>
    </row>
    <row r="405" spans="21:31" ht="15.75">
      <c r="U405" s="386"/>
      <c r="Y405" s="422"/>
      <c r="Z405" s="117"/>
      <c r="AA405" s="117"/>
      <c r="AB405" s="117"/>
      <c r="AD405" s="355"/>
      <c r="AE405" s="117"/>
    </row>
    <row r="406" spans="21:31" ht="15.75">
      <c r="U406" s="386"/>
      <c r="Y406" s="422"/>
      <c r="Z406" s="117"/>
      <c r="AA406" s="117"/>
      <c r="AB406" s="117"/>
      <c r="AD406" s="355"/>
      <c r="AE406" s="117"/>
    </row>
    <row r="407" spans="21:31" ht="15.75">
      <c r="U407" s="386"/>
      <c r="Y407" s="422"/>
      <c r="Z407" s="117"/>
      <c r="AA407" s="117"/>
      <c r="AB407" s="117"/>
      <c r="AD407" s="355"/>
      <c r="AE407" s="117"/>
    </row>
    <row r="408" spans="21:31" ht="15.75">
      <c r="U408" s="386"/>
      <c r="Y408" s="422"/>
      <c r="Z408" s="117"/>
      <c r="AA408" s="117"/>
      <c r="AB408" s="117"/>
      <c r="AD408" s="355"/>
      <c r="AE408" s="117"/>
    </row>
    <row r="409" spans="21:31" ht="15.75">
      <c r="U409" s="386"/>
      <c r="Y409" s="422"/>
      <c r="Z409" s="117"/>
      <c r="AA409" s="117"/>
      <c r="AB409" s="117"/>
      <c r="AD409" s="355"/>
      <c r="AE409" s="117"/>
    </row>
    <row r="410" spans="21:31" ht="15.75">
      <c r="U410" s="386"/>
      <c r="Y410" s="422"/>
      <c r="Z410" s="117"/>
      <c r="AA410" s="117"/>
      <c r="AB410" s="117"/>
      <c r="AD410" s="355"/>
      <c r="AE410" s="117"/>
    </row>
    <row r="411" spans="21:31" ht="15.75">
      <c r="U411" s="386"/>
      <c r="Y411" s="422"/>
      <c r="Z411" s="117"/>
      <c r="AA411" s="117"/>
      <c r="AB411" s="117"/>
      <c r="AD411" s="355"/>
      <c r="AE411" s="117"/>
    </row>
    <row r="412" spans="21:31" ht="15.75">
      <c r="U412" s="386"/>
      <c r="Y412" s="422"/>
      <c r="Z412" s="117"/>
      <c r="AA412" s="117"/>
      <c r="AB412" s="117"/>
      <c r="AD412" s="355"/>
      <c r="AE412" s="117"/>
    </row>
    <row r="413" spans="21:31" ht="15.75">
      <c r="U413" s="386"/>
      <c r="Y413" s="422"/>
      <c r="Z413" s="117"/>
      <c r="AA413" s="117"/>
      <c r="AB413" s="117"/>
      <c r="AD413" s="355"/>
      <c r="AE413" s="117"/>
    </row>
    <row r="414" spans="21:31" ht="15.75">
      <c r="U414" s="386"/>
      <c r="Y414" s="422"/>
      <c r="Z414" s="117"/>
      <c r="AA414" s="117"/>
      <c r="AB414" s="117"/>
      <c r="AD414" s="355"/>
      <c r="AE414" s="117"/>
    </row>
    <row r="415" spans="21:31" ht="15.75">
      <c r="U415" s="386"/>
      <c r="Y415" s="422"/>
      <c r="Z415" s="117"/>
      <c r="AA415" s="117"/>
      <c r="AB415" s="117"/>
      <c r="AD415" s="355"/>
      <c r="AE415" s="117"/>
    </row>
    <row r="416" spans="21:31" ht="15.75">
      <c r="U416" s="386"/>
      <c r="Y416" s="422"/>
      <c r="Z416" s="117"/>
      <c r="AA416" s="117"/>
      <c r="AB416" s="117"/>
      <c r="AD416" s="355"/>
      <c r="AE416" s="117"/>
    </row>
    <row r="417" spans="21:31" ht="15.75">
      <c r="U417" s="386"/>
      <c r="Y417" s="422"/>
      <c r="Z417" s="117"/>
      <c r="AA417" s="117"/>
      <c r="AB417" s="117"/>
      <c r="AD417" s="355"/>
      <c r="AE417" s="117"/>
    </row>
    <row r="418" spans="21:31" ht="15.75">
      <c r="U418" s="386"/>
      <c r="Y418" s="422"/>
      <c r="Z418" s="117"/>
      <c r="AA418" s="117"/>
      <c r="AB418" s="117"/>
      <c r="AD418" s="355"/>
      <c r="AE418" s="117"/>
    </row>
    <row r="419" spans="21:31" ht="15.75">
      <c r="U419" s="386"/>
      <c r="Y419" s="422"/>
      <c r="Z419" s="117"/>
      <c r="AA419" s="117"/>
      <c r="AB419" s="117"/>
      <c r="AD419" s="355"/>
      <c r="AE419" s="117"/>
    </row>
    <row r="420" spans="21:31" ht="15.75">
      <c r="U420" s="386"/>
      <c r="Y420" s="422"/>
      <c r="Z420" s="117"/>
      <c r="AA420" s="117"/>
      <c r="AB420" s="117"/>
      <c r="AD420" s="355"/>
      <c r="AE420" s="117"/>
    </row>
    <row r="421" spans="21:31" ht="15.75">
      <c r="U421" s="386"/>
      <c r="Y421" s="422"/>
      <c r="Z421" s="117"/>
      <c r="AA421" s="117"/>
      <c r="AB421" s="117"/>
      <c r="AD421" s="355"/>
      <c r="AE421" s="117"/>
    </row>
    <row r="422" spans="21:31" ht="15.75">
      <c r="U422" s="386"/>
      <c r="Y422" s="422"/>
      <c r="Z422" s="117"/>
      <c r="AA422" s="117"/>
      <c r="AB422" s="117"/>
      <c r="AD422" s="355"/>
      <c r="AE422" s="117"/>
    </row>
    <row r="423" spans="21:31" ht="15.75">
      <c r="U423" s="386"/>
      <c r="Y423" s="422"/>
      <c r="Z423" s="117"/>
      <c r="AA423" s="117"/>
      <c r="AB423" s="117"/>
      <c r="AD423" s="355"/>
      <c r="AE423" s="117"/>
    </row>
    <row r="424" spans="21:31" ht="15.75">
      <c r="U424" s="386"/>
      <c r="Y424" s="422"/>
      <c r="Z424" s="117"/>
      <c r="AA424" s="117"/>
      <c r="AB424" s="117"/>
      <c r="AD424" s="355"/>
      <c r="AE424" s="117"/>
    </row>
    <row r="425" spans="21:31" ht="15.75">
      <c r="U425" s="386"/>
      <c r="Y425" s="422"/>
      <c r="Z425" s="117"/>
      <c r="AA425" s="117"/>
      <c r="AB425" s="117"/>
      <c r="AD425" s="355"/>
      <c r="AE425" s="117"/>
    </row>
    <row r="426" spans="21:31" ht="15.75">
      <c r="U426" s="386"/>
      <c r="Y426" s="422"/>
      <c r="Z426" s="117"/>
      <c r="AA426" s="117"/>
      <c r="AB426" s="117"/>
      <c r="AD426" s="355"/>
      <c r="AE426" s="117"/>
    </row>
    <row r="427" spans="21:31" ht="15.75">
      <c r="U427" s="386"/>
      <c r="Y427" s="422"/>
      <c r="Z427" s="117"/>
      <c r="AA427" s="117"/>
      <c r="AB427" s="117"/>
      <c r="AD427" s="355"/>
      <c r="AE427" s="117"/>
    </row>
    <row r="428" spans="21:31" ht="15.75">
      <c r="U428" s="386"/>
      <c r="Y428" s="422"/>
      <c r="Z428" s="117"/>
      <c r="AA428" s="117"/>
      <c r="AB428" s="117"/>
      <c r="AD428" s="355"/>
      <c r="AE428" s="117"/>
    </row>
    <row r="429" spans="21:31" ht="15.75">
      <c r="U429" s="386"/>
      <c r="Y429" s="422"/>
      <c r="Z429" s="117"/>
      <c r="AA429" s="117"/>
      <c r="AB429" s="117"/>
      <c r="AD429" s="355"/>
      <c r="AE429" s="117"/>
    </row>
    <row r="430" spans="21:31" ht="15.75">
      <c r="U430" s="386"/>
      <c r="Y430" s="422"/>
      <c r="Z430" s="117"/>
      <c r="AA430" s="117"/>
      <c r="AB430" s="117"/>
      <c r="AD430" s="355"/>
      <c r="AE430" s="117"/>
    </row>
    <row r="431" spans="21:31" ht="15.75">
      <c r="U431" s="386"/>
      <c r="Y431" s="422"/>
      <c r="Z431" s="117"/>
      <c r="AA431" s="117"/>
      <c r="AB431" s="117"/>
      <c r="AD431" s="355"/>
      <c r="AE431" s="117"/>
    </row>
    <row r="432" spans="21:31" ht="15.75">
      <c r="U432" s="386"/>
      <c r="Y432" s="422"/>
      <c r="Z432" s="117"/>
      <c r="AA432" s="117"/>
      <c r="AB432" s="117"/>
      <c r="AD432" s="355"/>
      <c r="AE432" s="117"/>
    </row>
    <row r="433" spans="21:31" ht="15.75">
      <c r="U433" s="386"/>
      <c r="Y433" s="422"/>
      <c r="Z433" s="117"/>
      <c r="AA433" s="117"/>
      <c r="AB433" s="117"/>
      <c r="AD433" s="355"/>
      <c r="AE433" s="117"/>
    </row>
    <row r="434" spans="21:31" ht="15.75">
      <c r="U434" s="386"/>
      <c r="Y434" s="422"/>
      <c r="Z434" s="117"/>
      <c r="AA434" s="117"/>
      <c r="AB434" s="117"/>
      <c r="AD434" s="355"/>
      <c r="AE434" s="117"/>
    </row>
    <row r="435" spans="21:31" ht="15.75">
      <c r="U435" s="386"/>
      <c r="Y435" s="422"/>
      <c r="Z435" s="117"/>
      <c r="AA435" s="117"/>
      <c r="AB435" s="117"/>
      <c r="AD435" s="355"/>
      <c r="AE435" s="117"/>
    </row>
    <row r="436" spans="21:31" ht="15.75">
      <c r="U436" s="386"/>
      <c r="Y436" s="422"/>
      <c r="Z436" s="117"/>
      <c r="AA436" s="117"/>
      <c r="AB436" s="117"/>
      <c r="AD436" s="355"/>
      <c r="AE436" s="117"/>
    </row>
    <row r="437" spans="21:31" ht="15.75">
      <c r="U437" s="386"/>
      <c r="Y437" s="422"/>
      <c r="Z437" s="117"/>
      <c r="AA437" s="117"/>
      <c r="AB437" s="117"/>
      <c r="AD437" s="355"/>
      <c r="AE437" s="117"/>
    </row>
    <row r="438" spans="21:31" ht="15.75">
      <c r="U438" s="386"/>
      <c r="Y438" s="422"/>
      <c r="Z438" s="117"/>
      <c r="AA438" s="117"/>
      <c r="AB438" s="117"/>
      <c r="AD438" s="355"/>
      <c r="AE438" s="117"/>
    </row>
    <row r="439" spans="21:31" ht="15.75">
      <c r="U439" s="386"/>
      <c r="Y439" s="422"/>
      <c r="Z439" s="117"/>
      <c r="AA439" s="117"/>
      <c r="AB439" s="117"/>
      <c r="AD439" s="355"/>
      <c r="AE439" s="117"/>
    </row>
    <row r="440" spans="21:31" ht="15.75">
      <c r="U440" s="386"/>
      <c r="Y440" s="422"/>
      <c r="Z440" s="117"/>
      <c r="AA440" s="117"/>
      <c r="AB440" s="117"/>
      <c r="AD440" s="355"/>
      <c r="AE440" s="117"/>
    </row>
    <row r="441" spans="21:31" ht="15.75">
      <c r="U441" s="386"/>
      <c r="Y441" s="422"/>
      <c r="Z441" s="117"/>
      <c r="AA441" s="117"/>
      <c r="AB441" s="117"/>
      <c r="AD441" s="355"/>
      <c r="AE441" s="117"/>
    </row>
    <row r="442" spans="21:31" ht="15.75">
      <c r="U442" s="386"/>
      <c r="Y442" s="422"/>
      <c r="Z442" s="117"/>
      <c r="AA442" s="117"/>
      <c r="AB442" s="117"/>
      <c r="AD442" s="355"/>
      <c r="AE442" s="117"/>
    </row>
    <row r="443" spans="21:31" ht="15.75">
      <c r="U443" s="386"/>
      <c r="Y443" s="422"/>
      <c r="Z443" s="117"/>
      <c r="AA443" s="117"/>
      <c r="AB443" s="117"/>
      <c r="AD443" s="355"/>
      <c r="AE443" s="117"/>
    </row>
    <row r="444" spans="21:31" ht="15.75">
      <c r="U444" s="386"/>
      <c r="Y444" s="422"/>
      <c r="Z444" s="117"/>
      <c r="AA444" s="117"/>
      <c r="AB444" s="117"/>
      <c r="AD444" s="355"/>
      <c r="AE444" s="117"/>
    </row>
    <row r="445" spans="21:31" ht="15.75">
      <c r="U445" s="386"/>
      <c r="Y445" s="422"/>
      <c r="Z445" s="117"/>
      <c r="AA445" s="117"/>
      <c r="AB445" s="117"/>
      <c r="AD445" s="355"/>
      <c r="AE445" s="117"/>
    </row>
    <row r="446" spans="21:31" ht="15.75">
      <c r="U446" s="386"/>
      <c r="Y446" s="422"/>
      <c r="Z446" s="117"/>
      <c r="AA446" s="117"/>
      <c r="AB446" s="117"/>
      <c r="AD446" s="355"/>
      <c r="AE446" s="117"/>
    </row>
    <row r="447" spans="21:31" ht="15.75">
      <c r="U447" s="386"/>
      <c r="Y447" s="422"/>
      <c r="Z447" s="117"/>
      <c r="AA447" s="117"/>
      <c r="AB447" s="117"/>
      <c r="AD447" s="355"/>
      <c r="AE447" s="117"/>
    </row>
    <row r="448" spans="21:31" ht="15.75">
      <c r="U448" s="386"/>
      <c r="Y448" s="422"/>
      <c r="Z448" s="117"/>
      <c r="AA448" s="117"/>
      <c r="AB448" s="117"/>
      <c r="AD448" s="355"/>
      <c r="AE448" s="117"/>
    </row>
    <row r="449" spans="21:31" ht="15.75">
      <c r="U449" s="386"/>
      <c r="Y449" s="422"/>
      <c r="Z449" s="117"/>
      <c r="AA449" s="117"/>
      <c r="AB449" s="117"/>
      <c r="AD449" s="355"/>
      <c r="AE449" s="117"/>
    </row>
    <row r="450" spans="21:31" ht="15.75">
      <c r="U450" s="386"/>
      <c r="Y450" s="422"/>
      <c r="Z450" s="117"/>
      <c r="AA450" s="117"/>
      <c r="AB450" s="117"/>
      <c r="AD450" s="355"/>
      <c r="AE450" s="117"/>
    </row>
    <row r="451" spans="21:31" ht="15.75">
      <c r="U451" s="386"/>
      <c r="Y451" s="422"/>
      <c r="Z451" s="117"/>
      <c r="AA451" s="117"/>
      <c r="AB451" s="117"/>
      <c r="AD451" s="355"/>
      <c r="AE451" s="117"/>
    </row>
    <row r="452" spans="21:28" ht="15.75">
      <c r="U452" s="386"/>
      <c r="Y452" s="422"/>
      <c r="Z452" s="117"/>
      <c r="AA452" s="117"/>
      <c r="AB452" s="117"/>
    </row>
    <row r="453" spans="21:28" ht="15.75">
      <c r="U453" s="386"/>
      <c r="Y453" s="422"/>
      <c r="Z453" s="117"/>
      <c r="AA453" s="117"/>
      <c r="AB453" s="117"/>
    </row>
    <row r="454" spans="21:28" ht="15.75">
      <c r="U454" s="386"/>
      <c r="Y454" s="422"/>
      <c r="Z454" s="117"/>
      <c r="AA454" s="117"/>
      <c r="AB454" s="117"/>
    </row>
    <row r="455" spans="21:28" ht="15.75">
      <c r="U455" s="386"/>
      <c r="Y455" s="422"/>
      <c r="Z455" s="117"/>
      <c r="AA455" s="117"/>
      <c r="AB455" s="117"/>
    </row>
    <row r="456" spans="21:28" ht="15.75">
      <c r="U456" s="386"/>
      <c r="Y456" s="422"/>
      <c r="Z456" s="117"/>
      <c r="AA456" s="117"/>
      <c r="AB456" s="117"/>
    </row>
    <row r="457" spans="21:28" ht="15.75">
      <c r="U457" s="386"/>
      <c r="Y457" s="422"/>
      <c r="Z457" s="117"/>
      <c r="AA457" s="117"/>
      <c r="AB457" s="117"/>
    </row>
    <row r="458" spans="21:28" ht="15.75">
      <c r="U458" s="386"/>
      <c r="Y458" s="422"/>
      <c r="Z458" s="117"/>
      <c r="AA458" s="117"/>
      <c r="AB458" s="117"/>
    </row>
    <row r="459" spans="21:28" ht="15.75">
      <c r="U459" s="386"/>
      <c r="Y459" s="422"/>
      <c r="Z459" s="117"/>
      <c r="AA459" s="117"/>
      <c r="AB459" s="117"/>
    </row>
    <row r="460" spans="21:28" ht="15.75">
      <c r="U460" s="386"/>
      <c r="Y460" s="422"/>
      <c r="Z460" s="117"/>
      <c r="AA460" s="117"/>
      <c r="AB460" s="117"/>
    </row>
    <row r="461" spans="21:28" ht="15.75">
      <c r="U461" s="386"/>
      <c r="Y461" s="422"/>
      <c r="Z461" s="117"/>
      <c r="AA461" s="117"/>
      <c r="AB461" s="117"/>
    </row>
    <row r="462" spans="21:28" ht="15.75">
      <c r="U462" s="386"/>
      <c r="Y462" s="422"/>
      <c r="Z462" s="117"/>
      <c r="AA462" s="117"/>
      <c r="AB462" s="117"/>
    </row>
    <row r="463" spans="21:28" ht="15.75">
      <c r="U463" s="386"/>
      <c r="Y463" s="422"/>
      <c r="Z463" s="117"/>
      <c r="AA463" s="117"/>
      <c r="AB463" s="117"/>
    </row>
    <row r="464" spans="21:28" ht="15.75">
      <c r="U464" s="386"/>
      <c r="Y464" s="422"/>
      <c r="Z464" s="117"/>
      <c r="AA464" s="117"/>
      <c r="AB464" s="117"/>
    </row>
    <row r="465" spans="21:28" ht="15.75">
      <c r="U465" s="386"/>
      <c r="Y465" s="422"/>
      <c r="Z465" s="117"/>
      <c r="AA465" s="117"/>
      <c r="AB465" s="117"/>
    </row>
    <row r="466" spans="21:28" ht="15.75">
      <c r="U466" s="386"/>
      <c r="Y466" s="422"/>
      <c r="Z466" s="117"/>
      <c r="AA466" s="117"/>
      <c r="AB466" s="117"/>
    </row>
    <row r="467" spans="21:28" ht="15.75">
      <c r="U467" s="386"/>
      <c r="Y467" s="422"/>
      <c r="Z467" s="117"/>
      <c r="AA467" s="117"/>
      <c r="AB467" s="117"/>
    </row>
    <row r="468" spans="21:28" ht="15.75">
      <c r="U468" s="386"/>
      <c r="Y468" s="422"/>
      <c r="Z468" s="117"/>
      <c r="AA468" s="117"/>
      <c r="AB468" s="117"/>
    </row>
    <row r="469" spans="21:28" ht="15.75">
      <c r="U469" s="386"/>
      <c r="Y469" s="422"/>
      <c r="Z469" s="117"/>
      <c r="AA469" s="117"/>
      <c r="AB469" s="117"/>
    </row>
    <row r="470" spans="21:28" ht="15.75">
      <c r="U470" s="386"/>
      <c r="Y470" s="422"/>
      <c r="Z470" s="117"/>
      <c r="AA470" s="117"/>
      <c r="AB470" s="117"/>
    </row>
    <row r="471" spans="21:28" ht="15.75">
      <c r="U471" s="386"/>
      <c r="Y471" s="422"/>
      <c r="Z471" s="117"/>
      <c r="AA471" s="117"/>
      <c r="AB471" s="117"/>
    </row>
    <row r="472" spans="21:28" ht="15.75">
      <c r="U472" s="386"/>
      <c r="Y472" s="422"/>
      <c r="Z472" s="117"/>
      <c r="AA472" s="117"/>
      <c r="AB472" s="117"/>
    </row>
    <row r="473" spans="21:28" ht="15.75">
      <c r="U473" s="386"/>
      <c r="Y473" s="422"/>
      <c r="Z473" s="117"/>
      <c r="AA473" s="117"/>
      <c r="AB473" s="117"/>
    </row>
    <row r="474" spans="21:28" ht="15.75">
      <c r="U474" s="386"/>
      <c r="Y474" s="422"/>
      <c r="Z474" s="117"/>
      <c r="AA474" s="117"/>
      <c r="AB474" s="117"/>
    </row>
    <row r="475" spans="21:28" ht="15.75">
      <c r="U475" s="386"/>
      <c r="Y475" s="422"/>
      <c r="Z475" s="117"/>
      <c r="AA475" s="117"/>
      <c r="AB475" s="117"/>
    </row>
    <row r="476" spans="21:28" ht="15.75">
      <c r="U476" s="386"/>
      <c r="Y476" s="422"/>
      <c r="Z476" s="117"/>
      <c r="AA476" s="117"/>
      <c r="AB476" s="117"/>
    </row>
    <row r="477" spans="21:28" ht="15.75">
      <c r="U477" s="386"/>
      <c r="Y477" s="422"/>
      <c r="Z477" s="117"/>
      <c r="AA477" s="117"/>
      <c r="AB477" s="117"/>
    </row>
    <row r="478" spans="21:28" ht="15.75">
      <c r="U478" s="386"/>
      <c r="Y478" s="422"/>
      <c r="Z478" s="117"/>
      <c r="AA478" s="117"/>
      <c r="AB478" s="117"/>
    </row>
    <row r="479" spans="21:28" ht="15.75">
      <c r="U479" s="386"/>
      <c r="Y479" s="422"/>
      <c r="Z479" s="117"/>
      <c r="AA479" s="117"/>
      <c r="AB479" s="117"/>
    </row>
    <row r="480" spans="21:28" ht="15.75">
      <c r="U480" s="386"/>
      <c r="Y480" s="422"/>
      <c r="Z480" s="117"/>
      <c r="AA480" s="117"/>
      <c r="AB480" s="117"/>
    </row>
    <row r="481" spans="21:28" ht="15.75">
      <c r="U481" s="386"/>
      <c r="Y481" s="422"/>
      <c r="Z481" s="117"/>
      <c r="AA481" s="117"/>
      <c r="AB481" s="117"/>
    </row>
    <row r="482" spans="21:28" ht="15.75">
      <c r="U482" s="386"/>
      <c r="Y482" s="422"/>
      <c r="Z482" s="117"/>
      <c r="AA482" s="117"/>
      <c r="AB482" s="117"/>
    </row>
    <row r="483" spans="21:28" ht="15.75">
      <c r="U483" s="386"/>
      <c r="Y483" s="422"/>
      <c r="Z483" s="117"/>
      <c r="AA483" s="117"/>
      <c r="AB483" s="117"/>
    </row>
    <row r="484" spans="21:28" ht="15.75">
      <c r="U484" s="386"/>
      <c r="Y484" s="422"/>
      <c r="Z484" s="117"/>
      <c r="AA484" s="117"/>
      <c r="AB484" s="117"/>
    </row>
    <row r="485" spans="21:28" ht="15.75">
      <c r="U485" s="386"/>
      <c r="Y485" s="422"/>
      <c r="Z485" s="117"/>
      <c r="AA485" s="117"/>
      <c r="AB485" s="117"/>
    </row>
    <row r="486" spans="21:28" ht="15.75">
      <c r="U486" s="386"/>
      <c r="Y486" s="422"/>
      <c r="Z486" s="117"/>
      <c r="AA486" s="117"/>
      <c r="AB486" s="117"/>
    </row>
    <row r="487" spans="21:28" ht="15.75">
      <c r="U487" s="386"/>
      <c r="Y487" s="422"/>
      <c r="Z487" s="117"/>
      <c r="AA487" s="117"/>
      <c r="AB487" s="117"/>
    </row>
    <row r="488" spans="21:28" ht="15.75">
      <c r="U488" s="386"/>
      <c r="Y488" s="422"/>
      <c r="Z488" s="117"/>
      <c r="AA488" s="117"/>
      <c r="AB488" s="117"/>
    </row>
    <row r="489" spans="21:28" ht="15.75">
      <c r="U489" s="386"/>
      <c r="Y489" s="422"/>
      <c r="Z489" s="117"/>
      <c r="AA489" s="117"/>
      <c r="AB489" s="117"/>
    </row>
    <row r="490" spans="21:28" ht="15.75">
      <c r="U490" s="386"/>
      <c r="Y490" s="422"/>
      <c r="Z490" s="117"/>
      <c r="AA490" s="117"/>
      <c r="AB490" s="117"/>
    </row>
    <row r="491" spans="21:28" ht="15.75">
      <c r="U491" s="386"/>
      <c r="Y491" s="422"/>
      <c r="Z491" s="117"/>
      <c r="AA491" s="117"/>
      <c r="AB491" s="117"/>
    </row>
    <row r="492" spans="21:28" ht="15.75">
      <c r="U492" s="386"/>
      <c r="Y492" s="422"/>
      <c r="Z492" s="117"/>
      <c r="AA492" s="117"/>
      <c r="AB492" s="117"/>
    </row>
    <row r="493" spans="21:28" ht="15.75">
      <c r="U493" s="386"/>
      <c r="Y493" s="422"/>
      <c r="Z493" s="117"/>
      <c r="AA493" s="117"/>
      <c r="AB493" s="117"/>
    </row>
    <row r="494" spans="21:28" ht="15.75">
      <c r="U494" s="386"/>
      <c r="Y494" s="422"/>
      <c r="Z494" s="117"/>
      <c r="AA494" s="117"/>
      <c r="AB494" s="117"/>
    </row>
    <row r="495" spans="21:28" ht="15.75">
      <c r="U495" s="386"/>
      <c r="Y495" s="422"/>
      <c r="Z495" s="117"/>
      <c r="AA495" s="117"/>
      <c r="AB495" s="117"/>
    </row>
    <row r="496" spans="21:28" ht="15.75">
      <c r="U496" s="386"/>
      <c r="Y496" s="422"/>
      <c r="Z496" s="117"/>
      <c r="AA496" s="117"/>
      <c r="AB496" s="117"/>
    </row>
    <row r="497" spans="21:28" ht="15.75">
      <c r="U497" s="386"/>
      <c r="Y497" s="422"/>
      <c r="Z497" s="117"/>
      <c r="AA497" s="117"/>
      <c r="AB497" s="117"/>
    </row>
    <row r="498" spans="21:28" ht="15.75">
      <c r="U498" s="386"/>
      <c r="Y498" s="422"/>
      <c r="Z498" s="117"/>
      <c r="AA498" s="117"/>
      <c r="AB498" s="117"/>
    </row>
    <row r="499" spans="21:28" ht="15.75">
      <c r="U499" s="386"/>
      <c r="Y499" s="422"/>
      <c r="Z499" s="117"/>
      <c r="AA499" s="117"/>
      <c r="AB499" s="117"/>
    </row>
    <row r="500" spans="21:28" ht="15.75">
      <c r="U500" s="386"/>
      <c r="Y500" s="422"/>
      <c r="Z500" s="117"/>
      <c r="AA500" s="117"/>
      <c r="AB500" s="117"/>
    </row>
    <row r="501" spans="21:28" ht="15.75">
      <c r="U501" s="386"/>
      <c r="Y501" s="422"/>
      <c r="Z501" s="117"/>
      <c r="AA501" s="117"/>
      <c r="AB501" s="117"/>
    </row>
    <row r="502" spans="21:28" ht="15.75">
      <c r="U502" s="386"/>
      <c r="Y502" s="422"/>
      <c r="Z502" s="117"/>
      <c r="AA502" s="117"/>
      <c r="AB502" s="117"/>
    </row>
    <row r="503" spans="21:28" ht="15.75">
      <c r="U503" s="386"/>
      <c r="Y503" s="422"/>
      <c r="Z503" s="117"/>
      <c r="AA503" s="117"/>
      <c r="AB503" s="117"/>
    </row>
    <row r="504" spans="21:28" ht="15.75">
      <c r="U504" s="386"/>
      <c r="Y504" s="422"/>
      <c r="Z504" s="117"/>
      <c r="AA504" s="117"/>
      <c r="AB504" s="117"/>
    </row>
    <row r="505" spans="21:28" ht="15.75">
      <c r="U505" s="386"/>
      <c r="Y505" s="422"/>
      <c r="Z505" s="117"/>
      <c r="AA505" s="117"/>
      <c r="AB505" s="117"/>
    </row>
    <row r="506" spans="21:28" ht="15.75">
      <c r="U506" s="386"/>
      <c r="Y506" s="422"/>
      <c r="Z506" s="117"/>
      <c r="AA506" s="117"/>
      <c r="AB506" s="117"/>
    </row>
    <row r="507" spans="21:28" ht="15.75">
      <c r="U507" s="386"/>
      <c r="Y507" s="422"/>
      <c r="Z507" s="117"/>
      <c r="AA507" s="117"/>
      <c r="AB507" s="117"/>
    </row>
    <row r="508" spans="21:28" ht="15.75">
      <c r="U508" s="386"/>
      <c r="Y508" s="422"/>
      <c r="Z508" s="117"/>
      <c r="AA508" s="117"/>
      <c r="AB508" s="117"/>
    </row>
    <row r="509" spans="21:28" ht="15.75">
      <c r="U509" s="386"/>
      <c r="Y509" s="422"/>
      <c r="Z509" s="117"/>
      <c r="AA509" s="117"/>
      <c r="AB509" s="117"/>
    </row>
    <row r="510" spans="21:28" ht="15.75">
      <c r="U510" s="386"/>
      <c r="Y510" s="422"/>
      <c r="Z510" s="117"/>
      <c r="AA510" s="117"/>
      <c r="AB510" s="117"/>
    </row>
    <row r="511" spans="21:28" ht="15.75">
      <c r="U511" s="386"/>
      <c r="Y511" s="422"/>
      <c r="Z511" s="117"/>
      <c r="AA511" s="117"/>
      <c r="AB511" s="117"/>
    </row>
    <row r="512" spans="21:28" ht="15.75">
      <c r="U512" s="386"/>
      <c r="Y512" s="422"/>
      <c r="Z512" s="117"/>
      <c r="AA512" s="117"/>
      <c r="AB512" s="117"/>
    </row>
    <row r="513" spans="21:28" ht="15.75">
      <c r="U513" s="386"/>
      <c r="Y513" s="422"/>
      <c r="Z513" s="117"/>
      <c r="AA513" s="117"/>
      <c r="AB513" s="117"/>
    </row>
    <row r="514" spans="21:28" ht="15.75">
      <c r="U514" s="386"/>
      <c r="Y514" s="422"/>
      <c r="Z514" s="117"/>
      <c r="AA514" s="117"/>
      <c r="AB514" s="117"/>
    </row>
    <row r="515" spans="21:28" ht="15.75">
      <c r="U515" s="386"/>
      <c r="Y515" s="422"/>
      <c r="Z515" s="117"/>
      <c r="AA515" s="117"/>
      <c r="AB515" s="117"/>
    </row>
    <row r="516" spans="21:28" ht="15.75">
      <c r="U516" s="386"/>
      <c r="Y516" s="422"/>
      <c r="Z516" s="117"/>
      <c r="AA516" s="117"/>
      <c r="AB516" s="117"/>
    </row>
    <row r="517" spans="21:28" ht="15.75">
      <c r="U517" s="386"/>
      <c r="Y517" s="422"/>
      <c r="Z517" s="117"/>
      <c r="AA517" s="117"/>
      <c r="AB517" s="117"/>
    </row>
    <row r="518" spans="21:28" ht="15.75">
      <c r="U518" s="386"/>
      <c r="Y518" s="422"/>
      <c r="Z518" s="117"/>
      <c r="AA518" s="117"/>
      <c r="AB518" s="117"/>
    </row>
    <row r="519" spans="21:28" ht="15.75">
      <c r="U519" s="386"/>
      <c r="Y519" s="422"/>
      <c r="Z519" s="117"/>
      <c r="AA519" s="117"/>
      <c r="AB519" s="117"/>
    </row>
    <row r="520" spans="21:28" ht="15.75">
      <c r="U520" s="386"/>
      <c r="Y520" s="422"/>
      <c r="Z520" s="117"/>
      <c r="AA520" s="117"/>
      <c r="AB520" s="117"/>
    </row>
    <row r="521" spans="21:28" ht="15.75">
      <c r="U521" s="386"/>
      <c r="Y521" s="422"/>
      <c r="Z521" s="117"/>
      <c r="AA521" s="117"/>
      <c r="AB521" s="117"/>
    </row>
    <row r="522" spans="21:28" ht="15.75">
      <c r="U522" s="386"/>
      <c r="Y522" s="422"/>
      <c r="Z522" s="117"/>
      <c r="AA522" s="117"/>
      <c r="AB522" s="117"/>
    </row>
    <row r="523" spans="21:28" ht="15.75">
      <c r="U523" s="386"/>
      <c r="Y523" s="422"/>
      <c r="Z523" s="117"/>
      <c r="AA523" s="117"/>
      <c r="AB523" s="117"/>
    </row>
    <row r="524" spans="21:28" ht="15.75">
      <c r="U524" s="386"/>
      <c r="Y524" s="422"/>
      <c r="Z524" s="117"/>
      <c r="AA524" s="117"/>
      <c r="AB524" s="117"/>
    </row>
    <row r="525" spans="21:28" ht="15.75">
      <c r="U525" s="386"/>
      <c r="Y525" s="422"/>
      <c r="Z525" s="117"/>
      <c r="AA525" s="117"/>
      <c r="AB525" s="117"/>
    </row>
    <row r="526" spans="21:28" ht="15.75">
      <c r="U526" s="386"/>
      <c r="Y526" s="422"/>
      <c r="Z526" s="117"/>
      <c r="AA526" s="117"/>
      <c r="AB526" s="117"/>
    </row>
    <row r="527" spans="25:28" ht="14.25">
      <c r="Y527" s="422"/>
      <c r="Z527" s="117"/>
      <c r="AA527" s="117"/>
      <c r="AB527" s="117"/>
    </row>
    <row r="528" spans="25:28" ht="14.25">
      <c r="Y528" s="422"/>
      <c r="Z528" s="117"/>
      <c r="AA528" s="117"/>
      <c r="AB528" s="117"/>
    </row>
    <row r="529" spans="25:28" ht="14.25">
      <c r="Y529" s="422"/>
      <c r="Z529" s="117"/>
      <c r="AA529" s="117"/>
      <c r="AB529" s="117"/>
    </row>
    <row r="530" spans="25:28" ht="14.25">
      <c r="Y530" s="422"/>
      <c r="Z530" s="117"/>
      <c r="AA530" s="117"/>
      <c r="AB530" s="117"/>
    </row>
    <row r="531" spans="25:28" ht="14.25">
      <c r="Y531" s="422"/>
      <c r="Z531" s="117"/>
      <c r="AA531" s="117"/>
      <c r="AB531" s="117"/>
    </row>
    <row r="532" spans="25:28" ht="14.25">
      <c r="Y532" s="422"/>
      <c r="Z532" s="117"/>
      <c r="AA532" s="117"/>
      <c r="AB532" s="117"/>
    </row>
    <row r="533" spans="25:28" ht="14.25">
      <c r="Y533" s="422"/>
      <c r="Z533" s="117"/>
      <c r="AA533" s="117"/>
      <c r="AB533" s="117"/>
    </row>
    <row r="534" spans="25:28" ht="14.25">
      <c r="Y534" s="422"/>
      <c r="Z534" s="117"/>
      <c r="AA534" s="117"/>
      <c r="AB534" s="117"/>
    </row>
    <row r="535" spans="25:28" ht="14.25">
      <c r="Y535" s="422"/>
      <c r="Z535" s="117"/>
      <c r="AA535" s="117"/>
      <c r="AB535" s="117"/>
    </row>
    <row r="536" spans="25:28" ht="14.25">
      <c r="Y536" s="422"/>
      <c r="Z536" s="117"/>
      <c r="AA536" s="117"/>
      <c r="AB536" s="117"/>
    </row>
    <row r="537" spans="25:28" ht="14.25">
      <c r="Y537" s="422"/>
      <c r="Z537" s="117"/>
      <c r="AA537" s="117"/>
      <c r="AB537" s="117"/>
    </row>
    <row r="538" spans="25:28" ht="14.25">
      <c r="Y538" s="422"/>
      <c r="Z538" s="117"/>
      <c r="AA538" s="117"/>
      <c r="AB538" s="117"/>
    </row>
    <row r="539" spans="25:28" ht="14.25">
      <c r="Y539" s="422"/>
      <c r="Z539" s="117"/>
      <c r="AA539" s="117"/>
      <c r="AB539" s="117"/>
    </row>
    <row r="540" spans="25:28" ht="14.25">
      <c r="Y540" s="422"/>
      <c r="Z540" s="117"/>
      <c r="AA540" s="117"/>
      <c r="AB540" s="117"/>
    </row>
    <row r="541" spans="25:28" ht="14.25">
      <c r="Y541" s="422"/>
      <c r="Z541" s="117"/>
      <c r="AA541" s="117"/>
      <c r="AB541" s="117"/>
    </row>
    <row r="542" spans="25:28" ht="14.25">
      <c r="Y542" s="422"/>
      <c r="Z542" s="117"/>
      <c r="AA542" s="117"/>
      <c r="AB542" s="117"/>
    </row>
    <row r="543" spans="25:28" ht="14.25">
      <c r="Y543" s="422"/>
      <c r="Z543" s="117"/>
      <c r="AA543" s="117"/>
      <c r="AB543" s="117"/>
    </row>
    <row r="544" spans="25:28" ht="14.25">
      <c r="Y544" s="422"/>
      <c r="Z544" s="117"/>
      <c r="AA544" s="117"/>
      <c r="AB544" s="117"/>
    </row>
    <row r="545" spans="25:28" ht="14.25">
      <c r="Y545" s="422"/>
      <c r="Z545" s="117"/>
      <c r="AA545" s="117"/>
      <c r="AB545" s="117"/>
    </row>
    <row r="546" spans="25:28" ht="14.25">
      <c r="Y546" s="422"/>
      <c r="Z546" s="117"/>
      <c r="AA546" s="117"/>
      <c r="AB546" s="117"/>
    </row>
    <row r="547" spans="25:28" ht="14.25">
      <c r="Y547" s="422"/>
      <c r="Z547" s="117"/>
      <c r="AA547" s="117"/>
      <c r="AB547" s="117"/>
    </row>
    <row r="548" spans="25:28" ht="14.25">
      <c r="Y548" s="422"/>
      <c r="Z548" s="117"/>
      <c r="AA548" s="117"/>
      <c r="AB548" s="117"/>
    </row>
    <row r="549" spans="25:28" ht="14.25">
      <c r="Y549" s="422"/>
      <c r="Z549" s="117"/>
      <c r="AA549" s="117"/>
      <c r="AB549" s="117"/>
    </row>
    <row r="550" spans="25:28" ht="14.25">
      <c r="Y550" s="422"/>
      <c r="Z550" s="117"/>
      <c r="AA550" s="117"/>
      <c r="AB550" s="117"/>
    </row>
    <row r="551" spans="25:28" ht="14.25">
      <c r="Y551" s="422"/>
      <c r="Z551" s="117"/>
      <c r="AA551" s="117"/>
      <c r="AB551" s="117"/>
    </row>
    <row r="552" spans="25:28" ht="14.25">
      <c r="Y552" s="422"/>
      <c r="Z552" s="117"/>
      <c r="AA552" s="117"/>
      <c r="AB552" s="117"/>
    </row>
    <row r="553" spans="25:28" ht="14.25">
      <c r="Y553" s="422"/>
      <c r="Z553" s="117"/>
      <c r="AA553" s="117"/>
      <c r="AB553" s="117"/>
    </row>
    <row r="554" spans="25:28" ht="14.25">
      <c r="Y554" s="422"/>
      <c r="Z554" s="117"/>
      <c r="AA554" s="117"/>
      <c r="AB554" s="117"/>
    </row>
    <row r="555" spans="25:28" ht="14.25">
      <c r="Y555" s="422"/>
      <c r="Z555" s="117"/>
      <c r="AA555" s="117"/>
      <c r="AB555" s="117"/>
    </row>
    <row r="556" spans="25:28" ht="14.25">
      <c r="Y556" s="422"/>
      <c r="Z556" s="117"/>
      <c r="AA556" s="117"/>
      <c r="AB556" s="117"/>
    </row>
    <row r="557" spans="25:28" ht="14.25">
      <c r="Y557" s="422"/>
      <c r="Z557" s="117"/>
      <c r="AA557" s="117"/>
      <c r="AB557" s="117"/>
    </row>
    <row r="558" spans="25:28" ht="14.25">
      <c r="Y558" s="422"/>
      <c r="Z558" s="117"/>
      <c r="AA558" s="117"/>
      <c r="AB558" s="117"/>
    </row>
    <row r="559" spans="25:28" ht="14.25">
      <c r="Y559" s="422"/>
      <c r="Z559" s="117"/>
      <c r="AA559" s="117"/>
      <c r="AB559" s="117"/>
    </row>
    <row r="560" spans="25:28" ht="14.25">
      <c r="Y560" s="422"/>
      <c r="Z560" s="117"/>
      <c r="AA560" s="117"/>
      <c r="AB560" s="117"/>
    </row>
    <row r="561" spans="25:28" ht="14.25">
      <c r="Y561" s="422"/>
      <c r="Z561" s="117"/>
      <c r="AA561" s="117"/>
      <c r="AB561" s="117"/>
    </row>
    <row r="562" spans="25:28" ht="14.25">
      <c r="Y562" s="422"/>
      <c r="Z562" s="117"/>
      <c r="AA562" s="117"/>
      <c r="AB562" s="117"/>
    </row>
    <row r="563" spans="25:28" ht="14.25">
      <c r="Y563" s="422"/>
      <c r="Z563" s="117"/>
      <c r="AA563" s="117"/>
      <c r="AB563" s="117"/>
    </row>
    <row r="564" spans="25:28" ht="14.25">
      <c r="Y564" s="422"/>
      <c r="Z564" s="117"/>
      <c r="AA564" s="117"/>
      <c r="AB564" s="117"/>
    </row>
    <row r="565" spans="25:28" ht="14.25">
      <c r="Y565" s="422"/>
      <c r="Z565" s="117"/>
      <c r="AA565" s="117"/>
      <c r="AB565" s="117"/>
    </row>
    <row r="566" spans="25:28" ht="14.25">
      <c r="Y566" s="422"/>
      <c r="Z566" s="117"/>
      <c r="AA566" s="117"/>
      <c r="AB566" s="117"/>
    </row>
    <row r="567" spans="25:28" ht="14.25">
      <c r="Y567" s="422"/>
      <c r="Z567" s="117"/>
      <c r="AA567" s="117"/>
      <c r="AB567" s="117"/>
    </row>
    <row r="568" spans="25:28" ht="14.25">
      <c r="Y568" s="422"/>
      <c r="Z568" s="117"/>
      <c r="AA568" s="117"/>
      <c r="AB568" s="117"/>
    </row>
    <row r="569" spans="25:28" ht="14.25">
      <c r="Y569" s="422"/>
      <c r="Z569" s="117"/>
      <c r="AA569" s="117"/>
      <c r="AB569" s="117"/>
    </row>
    <row r="570" spans="25:28" ht="14.25">
      <c r="Y570" s="422"/>
      <c r="Z570" s="117"/>
      <c r="AA570" s="117"/>
      <c r="AB570" s="117"/>
    </row>
    <row r="571" spans="25:28" ht="14.25">
      <c r="Y571" s="422"/>
      <c r="Z571" s="117"/>
      <c r="AA571" s="117"/>
      <c r="AB571" s="117"/>
    </row>
    <row r="572" spans="25:28" ht="14.25">
      <c r="Y572" s="422"/>
      <c r="Z572" s="117"/>
      <c r="AA572" s="117"/>
      <c r="AB572" s="117"/>
    </row>
    <row r="573" spans="25:28" ht="14.25">
      <c r="Y573" s="422"/>
      <c r="Z573" s="117"/>
      <c r="AA573" s="117"/>
      <c r="AB573" s="117"/>
    </row>
    <row r="574" spans="25:28" ht="14.25">
      <c r="Y574" s="422"/>
      <c r="Z574" s="117"/>
      <c r="AA574" s="117"/>
      <c r="AB574" s="117"/>
    </row>
    <row r="575" spans="25:28" ht="14.25">
      <c r="Y575" s="422"/>
      <c r="Z575" s="117"/>
      <c r="AA575" s="117"/>
      <c r="AB575" s="117"/>
    </row>
    <row r="576" spans="25:28" ht="14.25">
      <c r="Y576" s="422"/>
      <c r="Z576" s="117"/>
      <c r="AA576" s="117"/>
      <c r="AB576" s="117"/>
    </row>
    <row r="577" spans="25:28" ht="14.25">
      <c r="Y577" s="422"/>
      <c r="Z577" s="117"/>
      <c r="AA577" s="117"/>
      <c r="AB577" s="117"/>
    </row>
    <row r="578" spans="25:28" ht="14.25">
      <c r="Y578" s="422"/>
      <c r="Z578" s="117"/>
      <c r="AA578" s="117"/>
      <c r="AB578" s="117"/>
    </row>
    <row r="579" spans="25:28" ht="14.25">
      <c r="Y579" s="422"/>
      <c r="Z579" s="117"/>
      <c r="AA579" s="117"/>
      <c r="AB579" s="117"/>
    </row>
    <row r="580" spans="25:28" ht="14.25">
      <c r="Y580" s="422"/>
      <c r="Z580" s="117"/>
      <c r="AA580" s="117"/>
      <c r="AB580" s="117"/>
    </row>
    <row r="581" spans="25:28" ht="14.25">
      <c r="Y581" s="422"/>
      <c r="Z581" s="117"/>
      <c r="AA581" s="117"/>
      <c r="AB581" s="117"/>
    </row>
    <row r="582" spans="25:28" ht="14.25">
      <c r="Y582" s="422"/>
      <c r="Z582" s="117"/>
      <c r="AA582" s="117"/>
      <c r="AB582" s="117"/>
    </row>
    <row r="583" spans="25:28" ht="14.25">
      <c r="Y583" s="422"/>
      <c r="Z583" s="117"/>
      <c r="AA583" s="117"/>
      <c r="AB583" s="117"/>
    </row>
    <row r="584" spans="25:28" ht="14.25">
      <c r="Y584" s="422"/>
      <c r="Z584" s="117"/>
      <c r="AA584" s="117"/>
      <c r="AB584" s="117"/>
    </row>
    <row r="585" spans="25:28" ht="14.25">
      <c r="Y585" s="422"/>
      <c r="Z585" s="117"/>
      <c r="AA585" s="117"/>
      <c r="AB585" s="117"/>
    </row>
    <row r="586" spans="25:28" ht="14.25">
      <c r="Y586" s="422"/>
      <c r="Z586" s="117"/>
      <c r="AA586" s="117"/>
      <c r="AB586" s="117"/>
    </row>
    <row r="587" spans="25:28" ht="14.25">
      <c r="Y587" s="422"/>
      <c r="Z587" s="117"/>
      <c r="AA587" s="117"/>
      <c r="AB587" s="117"/>
    </row>
    <row r="588" spans="25:28" ht="14.25">
      <c r="Y588" s="422"/>
      <c r="Z588" s="117"/>
      <c r="AA588" s="117"/>
      <c r="AB588" s="117"/>
    </row>
    <row r="589" spans="25:28" ht="14.25">
      <c r="Y589" s="422"/>
      <c r="Z589" s="117"/>
      <c r="AA589" s="117"/>
      <c r="AB589" s="117"/>
    </row>
    <row r="590" spans="25:28" ht="14.25">
      <c r="Y590" s="422"/>
      <c r="Z590" s="117"/>
      <c r="AA590" s="117"/>
      <c r="AB590" s="117"/>
    </row>
    <row r="591" spans="25:28" ht="14.25">
      <c r="Y591" s="422"/>
      <c r="Z591" s="117"/>
      <c r="AA591" s="117"/>
      <c r="AB591" s="117"/>
    </row>
    <row r="592" spans="25:28" ht="14.25">
      <c r="Y592" s="422"/>
      <c r="Z592" s="117"/>
      <c r="AA592" s="117"/>
      <c r="AB592" s="117"/>
    </row>
    <row r="593" spans="25:28" ht="14.25">
      <c r="Y593" s="422"/>
      <c r="Z593" s="117"/>
      <c r="AA593" s="117"/>
      <c r="AB593" s="117"/>
    </row>
    <row r="594" spans="25:28" ht="14.25">
      <c r="Y594" s="422"/>
      <c r="Z594" s="117"/>
      <c r="AA594" s="117"/>
      <c r="AB594" s="117"/>
    </row>
    <row r="595" spans="25:28" ht="14.25">
      <c r="Y595" s="422"/>
      <c r="Z595" s="117"/>
      <c r="AA595" s="117"/>
      <c r="AB595" s="117"/>
    </row>
    <row r="596" spans="25:28" ht="14.25">
      <c r="Y596" s="422"/>
      <c r="Z596" s="117"/>
      <c r="AA596" s="117"/>
      <c r="AB596" s="117"/>
    </row>
    <row r="597" spans="25:28" ht="14.25">
      <c r="Y597" s="422"/>
      <c r="Z597" s="117"/>
      <c r="AA597" s="117"/>
      <c r="AB597" s="117"/>
    </row>
    <row r="598" spans="25:28" ht="14.25">
      <c r="Y598" s="422"/>
      <c r="Z598" s="117"/>
      <c r="AA598" s="117"/>
      <c r="AB598" s="117"/>
    </row>
    <row r="599" spans="25:28" ht="14.25">
      <c r="Y599" s="422"/>
      <c r="Z599" s="117"/>
      <c r="AA599" s="117"/>
      <c r="AB599" s="117"/>
    </row>
    <row r="600" spans="25:28" ht="14.25">
      <c r="Y600" s="422"/>
      <c r="Z600" s="117"/>
      <c r="AA600" s="117"/>
      <c r="AB600" s="117"/>
    </row>
    <row r="601" spans="25:28" ht="14.25">
      <c r="Y601" s="422"/>
      <c r="Z601" s="117"/>
      <c r="AA601" s="117"/>
      <c r="AB601" s="117"/>
    </row>
    <row r="602" spans="25:28" ht="14.25">
      <c r="Y602" s="422"/>
      <c r="Z602" s="117"/>
      <c r="AA602" s="117"/>
      <c r="AB602" s="117"/>
    </row>
    <row r="603" spans="25:28" ht="14.25">
      <c r="Y603" s="422"/>
      <c r="Z603" s="117"/>
      <c r="AA603" s="117"/>
      <c r="AB603" s="117"/>
    </row>
    <row r="604" spans="25:28" ht="14.25">
      <c r="Y604" s="422"/>
      <c r="Z604" s="117"/>
      <c r="AA604" s="117"/>
      <c r="AB604" s="117"/>
    </row>
    <row r="605" spans="25:28" ht="14.25">
      <c r="Y605" s="422"/>
      <c r="Z605" s="117"/>
      <c r="AA605" s="117"/>
      <c r="AB605" s="117"/>
    </row>
    <row r="606" spans="25:28" ht="14.25">
      <c r="Y606" s="422"/>
      <c r="Z606" s="117"/>
      <c r="AA606" s="117"/>
      <c r="AB606" s="117"/>
    </row>
    <row r="607" spans="25:28" ht="14.25">
      <c r="Y607" s="422"/>
      <c r="Z607" s="117"/>
      <c r="AA607" s="117"/>
      <c r="AB607" s="117"/>
    </row>
    <row r="608" spans="25:28" ht="14.25">
      <c r="Y608" s="422"/>
      <c r="Z608" s="117"/>
      <c r="AA608" s="117"/>
      <c r="AB608" s="117"/>
    </row>
    <row r="609" spans="25:28" ht="14.25">
      <c r="Y609" s="422"/>
      <c r="Z609" s="117"/>
      <c r="AA609" s="117"/>
      <c r="AB609" s="117"/>
    </row>
    <row r="610" spans="25:28" ht="14.25">
      <c r="Y610" s="422"/>
      <c r="Z610" s="117"/>
      <c r="AA610" s="117"/>
      <c r="AB610" s="117"/>
    </row>
    <row r="611" spans="25:28" ht="14.25">
      <c r="Y611" s="422"/>
      <c r="Z611" s="117"/>
      <c r="AA611" s="117"/>
      <c r="AB611" s="117"/>
    </row>
    <row r="612" spans="25:28" ht="14.25">
      <c r="Y612" s="422"/>
      <c r="Z612" s="117"/>
      <c r="AA612" s="117"/>
      <c r="AB612" s="117"/>
    </row>
    <row r="613" spans="25:28" ht="14.25">
      <c r="Y613" s="422"/>
      <c r="Z613" s="117"/>
      <c r="AA613" s="117"/>
      <c r="AB613" s="117"/>
    </row>
    <row r="614" spans="25:28" ht="14.25">
      <c r="Y614" s="422"/>
      <c r="Z614" s="117"/>
      <c r="AA614" s="117"/>
      <c r="AB614" s="117"/>
    </row>
    <row r="615" spans="25:28" ht="14.25">
      <c r="Y615" s="422"/>
      <c r="Z615" s="117"/>
      <c r="AA615" s="117"/>
      <c r="AB615" s="117"/>
    </row>
    <row r="616" spans="25:28" ht="14.25">
      <c r="Y616" s="422"/>
      <c r="Z616" s="117"/>
      <c r="AA616" s="117"/>
      <c r="AB616" s="117"/>
    </row>
    <row r="617" spans="25:28" ht="14.25">
      <c r="Y617" s="422"/>
      <c r="Z617" s="117"/>
      <c r="AA617" s="117"/>
      <c r="AB617" s="117"/>
    </row>
    <row r="618" spans="25:28" ht="14.25">
      <c r="Y618" s="422"/>
      <c r="Z618" s="117"/>
      <c r="AA618" s="117"/>
      <c r="AB618" s="117"/>
    </row>
    <row r="619" spans="25:28" ht="14.25">
      <c r="Y619" s="422"/>
      <c r="Z619" s="117"/>
      <c r="AA619" s="117"/>
      <c r="AB619" s="117"/>
    </row>
    <row r="620" spans="25:28" ht="14.25">
      <c r="Y620" s="422"/>
      <c r="Z620" s="117"/>
      <c r="AA620" s="117"/>
      <c r="AB620" s="117"/>
    </row>
    <row r="621" spans="25:28" ht="14.25">
      <c r="Y621" s="422"/>
      <c r="Z621" s="117"/>
      <c r="AA621" s="117"/>
      <c r="AB621" s="117"/>
    </row>
    <row r="622" spans="25:28" ht="14.25">
      <c r="Y622" s="422"/>
      <c r="Z622" s="117"/>
      <c r="AA622" s="117"/>
      <c r="AB622" s="117"/>
    </row>
    <row r="623" spans="25:28" ht="14.25">
      <c r="Y623" s="422"/>
      <c r="Z623" s="117"/>
      <c r="AA623" s="117"/>
      <c r="AB623" s="117"/>
    </row>
    <row r="624" spans="25:28" ht="14.25">
      <c r="Y624" s="422"/>
      <c r="Z624" s="117"/>
      <c r="AA624" s="117"/>
      <c r="AB624" s="117"/>
    </row>
    <row r="625" spans="25:28" ht="14.25">
      <c r="Y625" s="422"/>
      <c r="Z625" s="117"/>
      <c r="AA625" s="117"/>
      <c r="AB625" s="117"/>
    </row>
    <row r="626" spans="25:28" ht="14.25">
      <c r="Y626" s="422"/>
      <c r="Z626" s="117"/>
      <c r="AA626" s="117"/>
      <c r="AB626" s="117"/>
    </row>
    <row r="627" spans="25:28" ht="14.25">
      <c r="Y627" s="422"/>
      <c r="Z627" s="117"/>
      <c r="AA627" s="117"/>
      <c r="AB627" s="117"/>
    </row>
    <row r="628" spans="25:28" ht="14.25">
      <c r="Y628" s="422"/>
      <c r="Z628" s="117"/>
      <c r="AA628" s="117"/>
      <c r="AB628" s="117"/>
    </row>
    <row r="629" spans="25:28" ht="14.25">
      <c r="Y629" s="422"/>
      <c r="Z629" s="117"/>
      <c r="AA629" s="117"/>
      <c r="AB629" s="117"/>
    </row>
    <row r="630" spans="25:28" ht="14.25">
      <c r="Y630" s="422"/>
      <c r="Z630" s="117"/>
      <c r="AA630" s="117"/>
      <c r="AB630" s="117"/>
    </row>
    <row r="631" spans="25:28" ht="14.25">
      <c r="Y631" s="422"/>
      <c r="Z631" s="117"/>
      <c r="AA631" s="117"/>
      <c r="AB631" s="117"/>
    </row>
    <row r="632" spans="25:28" ht="14.25">
      <c r="Y632" s="422"/>
      <c r="Z632" s="117"/>
      <c r="AA632" s="117"/>
      <c r="AB632" s="117"/>
    </row>
    <row r="633" spans="25:28" ht="14.25">
      <c r="Y633" s="422"/>
      <c r="Z633" s="117"/>
      <c r="AA633" s="117"/>
      <c r="AB633" s="117"/>
    </row>
    <row r="634" spans="25:28" ht="14.25">
      <c r="Y634" s="422"/>
      <c r="Z634" s="117"/>
      <c r="AA634" s="117"/>
      <c r="AB634" s="117"/>
    </row>
    <row r="635" spans="27:28" ht="14.25">
      <c r="AA635" s="117"/>
      <c r="AB635" s="117"/>
    </row>
  </sheetData>
  <sheetProtection password="EA02" sheet="1" objects="1" scenarios="1" selectLockedCells="1"/>
  <mergeCells count="82">
    <mergeCell ref="A1:B1"/>
    <mergeCell ref="E1:F1"/>
    <mergeCell ref="G1:H1"/>
    <mergeCell ref="I1:J1"/>
    <mergeCell ref="P41:Q41"/>
    <mergeCell ref="P36:Q36"/>
    <mergeCell ref="P38:Q38"/>
    <mergeCell ref="K1:L1"/>
    <mergeCell ref="M1:N1"/>
    <mergeCell ref="O1:Q1"/>
    <mergeCell ref="P5:Q5"/>
    <mergeCell ref="P7:Q7"/>
    <mergeCell ref="P8:Q8"/>
    <mergeCell ref="P22:Q22"/>
    <mergeCell ref="P20:Q20"/>
    <mergeCell ref="P9:Q9"/>
    <mergeCell ref="P11:Q11"/>
    <mergeCell ref="P14:Q14"/>
    <mergeCell ref="P15:Q15"/>
    <mergeCell ref="P24:Q24"/>
    <mergeCell ref="P25:Q25"/>
    <mergeCell ref="P26:Q26"/>
    <mergeCell ref="P27:Q27"/>
    <mergeCell ref="A3:Q3"/>
    <mergeCell ref="P23:Q23"/>
    <mergeCell ref="P16:Q16"/>
    <mergeCell ref="P17:Q17"/>
    <mergeCell ref="P18:Q18"/>
    <mergeCell ref="P19:Q19"/>
    <mergeCell ref="P54:Q54"/>
    <mergeCell ref="P34:Q34"/>
    <mergeCell ref="P35:Q35"/>
    <mergeCell ref="P45:Q45"/>
    <mergeCell ref="P46:Q46"/>
    <mergeCell ref="P48:Q48"/>
    <mergeCell ref="P50:Q50"/>
    <mergeCell ref="P51:Q51"/>
    <mergeCell ref="P52:Q52"/>
    <mergeCell ref="P40:Q40"/>
    <mergeCell ref="P75:Q75"/>
    <mergeCell ref="P56:Q56"/>
    <mergeCell ref="P57:Q57"/>
    <mergeCell ref="P72:Q72"/>
    <mergeCell ref="P64:Q64"/>
    <mergeCell ref="P65:Q65"/>
    <mergeCell ref="P62:Q62"/>
    <mergeCell ref="P63:Q63"/>
    <mergeCell ref="P49:Q49"/>
    <mergeCell ref="P58:Q58"/>
    <mergeCell ref="P61:Q61"/>
    <mergeCell ref="P73:Q73"/>
    <mergeCell ref="P74:Q74"/>
    <mergeCell ref="P68:Q68"/>
    <mergeCell ref="P53:Q53"/>
    <mergeCell ref="P66:Q66"/>
    <mergeCell ref="P67:Q67"/>
    <mergeCell ref="P55:Q55"/>
    <mergeCell ref="P90:Q90"/>
    <mergeCell ref="P94:Q94"/>
    <mergeCell ref="P86:Q86"/>
    <mergeCell ref="P87:Q87"/>
    <mergeCell ref="P88:Q88"/>
    <mergeCell ref="U78:U82"/>
    <mergeCell ref="P76:Q76"/>
    <mergeCell ref="P84:Q84"/>
    <mergeCell ref="P85:Q85"/>
    <mergeCell ref="P89:Q89"/>
    <mergeCell ref="P82:Q82"/>
    <mergeCell ref="P83:Q83"/>
    <mergeCell ref="P78:Q78"/>
    <mergeCell ref="P79:Q79"/>
    <mergeCell ref="P81:Q81"/>
    <mergeCell ref="U8:U12"/>
    <mergeCell ref="U41:U45"/>
    <mergeCell ref="P32:Q32"/>
    <mergeCell ref="P33:Q33"/>
    <mergeCell ref="P28:Q28"/>
    <mergeCell ref="P29:Q29"/>
    <mergeCell ref="P30:Q30"/>
    <mergeCell ref="P31:Q31"/>
    <mergeCell ref="P42:Q42"/>
    <mergeCell ref="P44:Q44"/>
  </mergeCells>
  <conditionalFormatting sqref="P78:Q78">
    <cfRule type="cellIs" priority="1" dxfId="9" operator="notEqual" stopIfTrue="1">
      <formula>var12601+var12602</formula>
    </cfRule>
  </conditionalFormatting>
  <conditionalFormatting sqref="P72:Q72">
    <cfRule type="cellIs" priority="2" dxfId="9" operator="notEqual" stopIfTrue="1">
      <formula>var12510+var12520+var12530+var12540</formula>
    </cfRule>
  </conditionalFormatting>
  <conditionalFormatting sqref="L87 L89:L90 L94">
    <cfRule type="cellIs" priority="16" dxfId="79" operator="greaterThanOrEqual" stopIfTrue="1">
      <formula>$L$89</formula>
    </cfRule>
  </conditionalFormatting>
  <conditionalFormatting sqref="P86:Q86">
    <cfRule type="cellIs" priority="17" dxfId="9" operator="notEqual" stopIfTrue="1">
      <formula>$L$87+$L$90+$L$94+$L$89</formula>
    </cfRule>
  </conditionalFormatting>
  <conditionalFormatting sqref="P62:Q62">
    <cfRule type="cellIs" priority="4" dxfId="9" operator="notEqual" stopIfTrue="1">
      <formula>var12301+var12302+var12303+var12304+var12305+var12306</formula>
    </cfRule>
  </conditionalFormatting>
  <conditionalFormatting sqref="P40:Q40">
    <cfRule type="cellIs" priority="3" dxfId="9" operator="notEqual" stopIfTrue="1">
      <formula>var12101+var12102+var12103</formula>
    </cfRule>
  </conditionalFormatting>
  <conditionalFormatting sqref="L41">
    <cfRule type="cellIs" priority="13" dxfId="79" operator="lessThanOrEqual" stopIfTrue="1">
      <formula>$L$41</formula>
    </cfRule>
  </conditionalFormatting>
  <conditionalFormatting sqref="P8:Q8">
    <cfRule type="cellIs" priority="5" dxfId="9" operator="notEqual" stopIfTrue="1">
      <formula>var11101+var11102+var11103+var11104+var11105+var11106+var11107</formula>
    </cfRule>
  </conditionalFormatting>
  <conditionalFormatting sqref="P19:Q19">
    <cfRule type="cellIs" priority="6" dxfId="9" operator="notEqual" stopIfTrue="1">
      <formula>var11201+var11202</formula>
    </cfRule>
  </conditionalFormatting>
  <conditionalFormatting sqref="P27:Q27">
    <cfRule type="cellIs" priority="15" dxfId="9" operator="notEqual" stopIfTrue="1">
      <formula>$P$28+$P$29+$P$30+$P$31+$P$32+$P$33+$P$34+$P$35</formula>
    </cfRule>
  </conditionalFormatting>
  <conditionalFormatting sqref="P45:Q45">
    <cfRule type="cellIs" priority="28" dxfId="9" operator="notEqual" stopIfTrue="1">
      <formula>$L$46+$L$48+$L$49+#REF!+$L$50+$L$51+$L$52+$L$53+$L$55+$L$56+$L$57+$L$58+$L$61+$L$54+#REF!+#REF!</formula>
    </cfRule>
  </conditionalFormatting>
  <conditionalFormatting sqref="S10">
    <cfRule type="cellIs" priority="29" dxfId="86" operator="notEqual" stopIfTrue="1">
      <formula>$L$10</formula>
    </cfRule>
  </conditionalFormatting>
  <conditionalFormatting sqref="K10 M10 O10:R10 K80 M80 O43:S43 K43 M43 O80:S80">
    <cfRule type="cellIs" priority="30" dxfId="86" operator="notEqual" stopIfTrue="1">
      <formula>$L$10</formula>
    </cfRule>
    <cfRule type="cellIs" priority="31" dxfId="86" operator="notEqual" stopIfTrue="1">
      <formula>$L$43</formula>
    </cfRule>
    <cfRule type="cellIs" priority="32" dxfId="86" operator="notEqual" stopIfTrue="1">
      <formula>$L$80</formula>
    </cfRule>
  </conditionalFormatting>
  <conditionalFormatting sqref="T10">
    <cfRule type="cellIs" priority="33" dxfId="87" operator="notEqual" stopIfTrue="1">
      <formula>$L$10</formula>
    </cfRule>
    <cfRule type="cellIs" priority="34" dxfId="88" operator="notEqual" stopIfTrue="1">
      <formula>$L$43</formula>
    </cfRule>
    <cfRule type="cellIs" priority="35" dxfId="88" operator="notEqual" stopIfTrue="1">
      <formula>$L$80</formula>
    </cfRule>
  </conditionalFormatting>
  <conditionalFormatting sqref="T11:T42 T44:T79">
    <cfRule type="cellIs" priority="36" dxfId="89" operator="notEqual" stopIfTrue="1">
      <formula>$L$10</formula>
    </cfRule>
    <cfRule type="cellIs" priority="37" dxfId="89" operator="notEqual" stopIfTrue="1">
      <formula>$L$43</formula>
    </cfRule>
    <cfRule type="cellIs" priority="38" dxfId="90" operator="notEqual" stopIfTrue="1">
      <formula>$L$80</formula>
    </cfRule>
  </conditionalFormatting>
  <conditionalFormatting sqref="T43">
    <cfRule type="cellIs" priority="39" dxfId="91" operator="notEqual" stopIfTrue="1">
      <formula>$L$10</formula>
    </cfRule>
    <cfRule type="cellIs" priority="40" dxfId="92" operator="notEqual" stopIfTrue="1">
      <formula>$L$43</formula>
    </cfRule>
    <cfRule type="cellIs" priority="41" dxfId="92" operator="notEqual" stopIfTrue="1">
      <formula>$L$80</formula>
    </cfRule>
  </conditionalFormatting>
  <conditionalFormatting sqref="T80">
    <cfRule type="cellIs" priority="42" dxfId="93" operator="notEqual" stopIfTrue="1">
      <formula>$L$10</formula>
    </cfRule>
    <cfRule type="cellIs" priority="43" dxfId="94" operator="notEqual" stopIfTrue="1">
      <formula>$L$43</formula>
    </cfRule>
    <cfRule type="cellIs" priority="44" dxfId="94" operator="notEqual" stopIfTrue="1">
      <formula>$L$80</formula>
    </cfRule>
  </conditionalFormatting>
  <dataValidations count="8">
    <dataValidation type="whole" operator="greaterThanOrEqual" allowBlank="1" showInputMessage="1" showErrorMessage="1" errorTitle="                     ATTENZIONE!" error="IMMETTERE UN VALORE MAGGIORE O UGUALE AL VALORE DELLA VARIABILE 12931" sqref="L87">
      <formula1>L89</formula1>
    </dataValidation>
    <dataValidation type="whole" showInputMessage="1" showErrorMessage="1" errorTitle="                     ATTENZIONE!" error="IMMETTERE UN NUMERO INTERO POSITIVO&#10;E MINORE O UGUALE ALLA VOCE 11103" sqref="L13">
      <formula1>0</formula1>
      <formula2>L11</formula2>
    </dataValidation>
    <dataValidation type="whole" showInputMessage="1" showErrorMessage="1" errorTitle="                     ATTENZIONE!" error="IMMETTERE UN NUMERO INTERO POSITIVO&#10;E MINORE O UGUALE ALLA VOCE 12201" sqref="L47">
      <formula1>0</formula1>
      <formula2>L46</formula2>
    </dataValidation>
    <dataValidation type="whole" operator="greaterThanOrEqual" allowBlank="1" showInputMessage="1" showErrorMessage="1" errorTitle="                     ATTENZIONE!" error="IMMETTERE UN VALORE MAGGIORE O UGUALE AL VALORE DELLA VARIABILE 12931" sqref="L89">
      <formula1>L94</formula1>
    </dataValidation>
    <dataValidation type="whole" operator="greaterThanOrEqual" allowBlank="1" showInputMessage="1" showErrorMessage="1" errorTitle="                     ATTENZIONE!" error="IMMETTERE UN NUMERO INTERO POSITIVO" sqref="P82:Q82 L48:L61 L41:L43 L14:L17 L46 P39 P37 P28:P35 L9:L11 P27:Q27 P25:Q25 L63:L68 P84:Q84 L88 L73:L76 L90:L92 L94">
      <formula1>0</formula1>
    </dataValidation>
    <dataValidation type="whole" allowBlank="1" showInputMessage="1" showErrorMessage="1" errorTitle="ATTENZIONE!" error="VALORE NON NUMERICO" sqref="L79:L80 P23:Q23 L20:L21">
      <formula1>-999999999</formula1>
      <formula2>999999999</formula2>
    </dataValidation>
    <dataValidation type="whole" operator="greaterThanOrEqual" allowBlank="1" showInputMessage="1" showErrorMessage="1" errorTitle="           ATTENZIONE!" error="IMMETTERE UN NUMERO INTERO POSITIVO" sqref="L77">
      <formula1>0</formula1>
    </dataValidation>
    <dataValidation type="whole" showInputMessage="1" showErrorMessage="1" errorTitle="                     ATTENZIONE!" error="IMMETTERE UN NUMERO INTERO POSITIVO&#10;E MINORE O UGUALE ALLA VOCE 12904" sqref="L93">
      <formula1>0</formula1>
      <formula2>L90</formula2>
    </dataValidation>
  </dataValidations>
  <printOptions/>
  <pageMargins left="0.07874015748031496" right="0.07874015748031496" top="0.15748031496062992" bottom="0.4724409448818898" header="0.5118110236220472" footer="0.5118110236220472"/>
  <pageSetup horizontalDpi="600" verticalDpi="600" orientation="portrait" paperSize="9" scale="7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31"/>
  <sheetViews>
    <sheetView showGridLines="0" zoomScalePageLayoutView="0" workbookViewId="0" topLeftCell="A1">
      <selection activeCell="N6" sqref="N6"/>
    </sheetView>
  </sheetViews>
  <sheetFormatPr defaultColWidth="9.140625" defaultRowHeight="12.75"/>
  <cols>
    <col min="1" max="1" width="4.421875" style="22" customWidth="1"/>
    <col min="2" max="2" width="6.00390625" style="22" customWidth="1"/>
    <col min="3" max="3" width="10.00390625" style="22" customWidth="1"/>
    <col min="4" max="4" width="9.57421875" style="22" customWidth="1"/>
    <col min="5" max="5" width="2.7109375" style="22" customWidth="1"/>
    <col min="6" max="6" width="8.140625" style="22" customWidth="1"/>
    <col min="7" max="7" width="2.28125" style="22" customWidth="1"/>
    <col min="8" max="8" width="11.140625" style="22" customWidth="1"/>
    <col min="9" max="9" width="2.7109375" style="22" customWidth="1"/>
    <col min="10" max="10" width="14.140625" style="22" customWidth="1"/>
    <col min="11" max="11" width="6.7109375" style="22" customWidth="1"/>
    <col min="12" max="12" width="15.7109375" style="35" customWidth="1"/>
    <col min="13" max="13" width="7.00390625" style="3" customWidth="1"/>
    <col min="14" max="14" width="15.7109375" style="3" customWidth="1"/>
    <col min="15" max="15" width="2.00390625" style="3" hidden="1" customWidth="1"/>
    <col min="16" max="16" width="3.28125" style="3" customWidth="1"/>
    <col min="17" max="17" width="1.421875" style="22" customWidth="1"/>
    <col min="18" max="18" width="9.28125" style="22" hidden="1" customWidth="1"/>
    <col min="19" max="19" width="6.421875" style="263" hidden="1" customWidth="1"/>
    <col min="20" max="20" width="0.9921875" style="22" hidden="1" customWidth="1"/>
    <col min="21" max="21" width="3.7109375" style="22" hidden="1" customWidth="1"/>
    <col min="22" max="22" width="0.2890625" style="22" hidden="1" customWidth="1"/>
    <col min="23" max="23" width="9.28125" style="22" hidden="1" customWidth="1"/>
    <col min="24" max="32" width="9.28125" style="22" customWidth="1"/>
    <col min="33" max="33" width="2.140625" style="22" customWidth="1"/>
    <col min="34" max="34" width="2.28125" style="22" customWidth="1"/>
    <col min="35" max="35" width="3.421875" style="22" customWidth="1"/>
    <col min="36" max="16384" width="9.140625" style="22" customWidth="1"/>
  </cols>
  <sheetData>
    <row r="1" spans="1:19" s="72" customFormat="1" ht="15.75">
      <c r="A1" s="65" t="s">
        <v>354</v>
      </c>
      <c r="B1" s="66"/>
      <c r="C1" s="66"/>
      <c r="D1" s="66"/>
      <c r="E1" s="66"/>
      <c r="F1" s="66"/>
      <c r="G1" s="67"/>
      <c r="H1" s="67"/>
      <c r="I1" s="67"/>
      <c r="J1" s="66"/>
      <c r="K1" s="68"/>
      <c r="L1" s="69"/>
      <c r="M1" s="70"/>
      <c r="N1" s="71"/>
      <c r="O1" s="71"/>
      <c r="P1" s="71"/>
      <c r="Q1" s="114"/>
      <c r="R1" s="114" t="s">
        <v>298</v>
      </c>
      <c r="S1" s="263"/>
    </row>
    <row r="2" spans="1:19" s="80" customFormat="1" ht="6" customHeight="1">
      <c r="A2" s="73"/>
      <c r="B2" s="74"/>
      <c r="C2" s="74"/>
      <c r="D2" s="74"/>
      <c r="E2" s="74"/>
      <c r="F2" s="74"/>
      <c r="G2" s="75"/>
      <c r="H2" s="75"/>
      <c r="I2" s="75"/>
      <c r="J2" s="74"/>
      <c r="K2" s="76"/>
      <c r="L2" s="77"/>
      <c r="M2" s="78"/>
      <c r="N2" s="79"/>
      <c r="O2" s="79"/>
      <c r="P2" s="79"/>
      <c r="Q2" s="115"/>
      <c r="R2" s="115"/>
      <c r="S2" s="264"/>
    </row>
    <row r="3" spans="1:19" s="40" customFormat="1" ht="60" customHeight="1">
      <c r="A3" s="504"/>
      <c r="B3" s="504"/>
      <c r="C3" s="504"/>
      <c r="D3" s="504"/>
      <c r="E3" s="504"/>
      <c r="F3" s="504"/>
      <c r="G3" s="504"/>
      <c r="H3" s="504"/>
      <c r="I3" s="504"/>
      <c r="J3" s="504"/>
      <c r="L3" s="260" t="s">
        <v>72</v>
      </c>
      <c r="N3" s="505" t="s">
        <v>72</v>
      </c>
      <c r="O3" s="505"/>
      <c r="P3" s="89"/>
      <c r="Q3" s="116"/>
      <c r="R3" s="116"/>
      <c r="S3" s="263"/>
    </row>
    <row r="4" spans="1:18" ht="11.25">
      <c r="A4" s="81"/>
      <c r="B4" s="81"/>
      <c r="C4" s="81"/>
      <c r="D4" s="81"/>
      <c r="E4" s="81"/>
      <c r="F4" s="81"/>
      <c r="G4" s="81"/>
      <c r="H4" s="81"/>
      <c r="I4" s="81"/>
      <c r="J4" s="81"/>
      <c r="L4" s="82"/>
      <c r="M4" s="22"/>
      <c r="N4" s="15"/>
      <c r="O4" s="15"/>
      <c r="P4" s="2"/>
      <c r="Q4" s="117"/>
      <c r="R4" s="117"/>
    </row>
    <row r="5" spans="1:19" s="40" customFormat="1" ht="16.5" thickBot="1">
      <c r="A5" s="83" t="s">
        <v>466</v>
      </c>
      <c r="B5" s="83"/>
      <c r="C5" s="84"/>
      <c r="D5" s="84"/>
      <c r="E5" s="84"/>
      <c r="F5" s="84"/>
      <c r="G5" s="85"/>
      <c r="H5" s="85"/>
      <c r="I5" s="85"/>
      <c r="J5" s="86"/>
      <c r="K5" s="87"/>
      <c r="L5" s="88"/>
      <c r="M5" s="89"/>
      <c r="N5" s="43"/>
      <c r="O5" s="276"/>
      <c r="P5" s="58"/>
      <c r="Q5" s="116"/>
      <c r="R5" s="116"/>
      <c r="S5" s="263"/>
    </row>
    <row r="6" spans="1:20" ht="16.5" thickBot="1">
      <c r="A6" s="254" t="s">
        <v>467</v>
      </c>
      <c r="B6" s="90"/>
      <c r="C6" s="90"/>
      <c r="D6" s="90"/>
      <c r="E6" s="90"/>
      <c r="F6" s="90"/>
      <c r="G6" s="91"/>
      <c r="H6" s="91"/>
      <c r="I6" s="91"/>
      <c r="J6" s="92"/>
      <c r="L6" s="23"/>
      <c r="M6" s="57">
        <v>22100</v>
      </c>
      <c r="N6" s="273"/>
      <c r="O6" s="274"/>
      <c r="P6" s="275"/>
      <c r="Q6" s="117"/>
      <c r="R6" s="117"/>
      <c r="S6" s="265" t="s">
        <v>469</v>
      </c>
      <c r="T6" s="266"/>
    </row>
    <row r="7" spans="1:20" ht="16.5" thickBot="1">
      <c r="A7" s="90"/>
      <c r="B7" s="255" t="s">
        <v>320</v>
      </c>
      <c r="C7" s="90"/>
      <c r="D7" s="90"/>
      <c r="E7" s="90"/>
      <c r="F7" s="90"/>
      <c r="G7" s="94"/>
      <c r="H7" s="94"/>
      <c r="I7" s="94"/>
      <c r="J7" s="95"/>
      <c r="K7" s="2">
        <v>22101</v>
      </c>
      <c r="L7" s="24"/>
      <c r="M7" s="23"/>
      <c r="O7" s="5"/>
      <c r="P7" s="257"/>
      <c r="Q7" s="267"/>
      <c r="R7" s="117"/>
      <c r="S7" s="265" t="s">
        <v>470</v>
      </c>
      <c r="T7" s="266"/>
    </row>
    <row r="8" spans="1:20" ht="16.5" thickBot="1">
      <c r="A8" s="90"/>
      <c r="B8" s="255" t="s">
        <v>321</v>
      </c>
      <c r="C8" s="90"/>
      <c r="D8" s="90"/>
      <c r="E8" s="90"/>
      <c r="F8" s="90"/>
      <c r="G8" s="96"/>
      <c r="H8" s="96"/>
      <c r="I8" s="96"/>
      <c r="J8" s="95"/>
      <c r="K8" s="2">
        <v>22102</v>
      </c>
      <c r="L8" s="24"/>
      <c r="M8" s="23"/>
      <c r="O8" s="5"/>
      <c r="P8" s="97"/>
      <c r="Q8" s="267"/>
      <c r="R8" s="117"/>
      <c r="S8" s="265">
        <v>2006</v>
      </c>
      <c r="T8" s="266"/>
    </row>
    <row r="9" spans="1:20" ht="16.5" thickBot="1">
      <c r="A9" s="90"/>
      <c r="B9" s="255" t="s">
        <v>322</v>
      </c>
      <c r="C9" s="90"/>
      <c r="D9" s="90"/>
      <c r="E9" s="90"/>
      <c r="F9" s="90"/>
      <c r="G9" s="96"/>
      <c r="H9" s="96"/>
      <c r="I9" s="96"/>
      <c r="J9" s="95"/>
      <c r="K9" s="2">
        <v>22103</v>
      </c>
      <c r="L9" s="24"/>
      <c r="M9" s="23"/>
      <c r="O9" s="5"/>
      <c r="P9" s="97"/>
      <c r="Q9" s="267"/>
      <c r="R9" s="117"/>
      <c r="S9" s="265">
        <v>2007</v>
      </c>
      <c r="T9" s="266"/>
    </row>
    <row r="10" spans="1:20" ht="16.5" thickBot="1">
      <c r="A10" s="90"/>
      <c r="B10" s="255" t="s">
        <v>323</v>
      </c>
      <c r="C10" s="90"/>
      <c r="D10" s="90"/>
      <c r="E10" s="90"/>
      <c r="F10" s="90"/>
      <c r="G10" s="96"/>
      <c r="H10" s="96"/>
      <c r="I10" s="96"/>
      <c r="J10" s="95"/>
      <c r="K10" s="2">
        <v>22104</v>
      </c>
      <c r="L10" s="24"/>
      <c r="M10" s="23"/>
      <c r="O10" s="5"/>
      <c r="P10" s="97"/>
      <c r="Q10" s="267"/>
      <c r="R10" s="117"/>
      <c r="S10" s="265">
        <v>2008</v>
      </c>
      <c r="T10" s="266"/>
    </row>
    <row r="11" spans="1:19" ht="16.5" thickBot="1">
      <c r="A11" s="90"/>
      <c r="B11" s="255" t="s">
        <v>324</v>
      </c>
      <c r="C11" s="90"/>
      <c r="D11" s="90"/>
      <c r="E11" s="90"/>
      <c r="F11" s="90"/>
      <c r="G11" s="96"/>
      <c r="H11" s="96"/>
      <c r="I11" s="96"/>
      <c r="J11" s="95"/>
      <c r="K11" s="2">
        <v>22105</v>
      </c>
      <c r="L11" s="24"/>
      <c r="M11" s="23"/>
      <c r="O11" s="5"/>
      <c r="P11" s="97"/>
      <c r="Q11" s="267"/>
      <c r="R11" s="117"/>
      <c r="S11" s="263">
        <v>2009</v>
      </c>
    </row>
    <row r="12" spans="1:19" ht="16.5" thickBot="1">
      <c r="A12" s="90"/>
      <c r="B12" s="255" t="s">
        <v>325</v>
      </c>
      <c r="C12" s="98"/>
      <c r="D12" s="98"/>
      <c r="E12" s="98"/>
      <c r="F12" s="98"/>
      <c r="G12" s="99"/>
      <c r="H12" s="99"/>
      <c r="I12" s="99"/>
      <c r="J12" s="100"/>
      <c r="K12" s="2">
        <v>22106</v>
      </c>
      <c r="L12" s="24"/>
      <c r="M12" s="101"/>
      <c r="O12" s="277"/>
      <c r="P12" s="97"/>
      <c r="Q12" s="267"/>
      <c r="R12" s="117"/>
      <c r="S12" s="263">
        <v>2010</v>
      </c>
    </row>
    <row r="13" spans="1:35" s="80" customFormat="1" ht="16.5" customHeight="1" thickBot="1">
      <c r="A13" s="90" t="s">
        <v>208</v>
      </c>
      <c r="B13" s="255" t="s">
        <v>209</v>
      </c>
      <c r="C13" s="98"/>
      <c r="D13" s="98"/>
      <c r="E13" s="98"/>
      <c r="F13" s="98"/>
      <c r="G13" s="99"/>
      <c r="H13" s="99"/>
      <c r="I13" s="99"/>
      <c r="J13" s="100"/>
      <c r="K13" s="2">
        <v>22107</v>
      </c>
      <c r="L13" s="24"/>
      <c r="M13" s="101"/>
      <c r="N13" s="101"/>
      <c r="O13" s="3"/>
      <c r="P13" s="277"/>
      <c r="Q13" s="267"/>
      <c r="R13" s="117"/>
      <c r="S13" s="263">
        <v>2011</v>
      </c>
      <c r="T13" s="40"/>
      <c r="U13" s="40"/>
      <c r="V13" s="40"/>
      <c r="W13" s="40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19" ht="16.5" thickBot="1">
      <c r="A14" s="254" t="s">
        <v>468</v>
      </c>
      <c r="B14" s="90"/>
      <c r="C14" s="90"/>
      <c r="D14" s="90"/>
      <c r="E14" s="90"/>
      <c r="F14" s="90"/>
      <c r="G14" s="96"/>
      <c r="H14" s="96"/>
      <c r="I14" s="96"/>
      <c r="J14" s="92"/>
      <c r="K14" s="93"/>
      <c r="L14" s="23"/>
      <c r="M14" s="48">
        <v>22200</v>
      </c>
      <c r="N14" s="508">
        <f>var22210+var22220+var22230+var22240+var22250</f>
        <v>0</v>
      </c>
      <c r="O14" s="509"/>
      <c r="P14" s="275"/>
      <c r="Q14" s="268"/>
      <c r="R14" s="117"/>
      <c r="S14" s="263">
        <v>2012</v>
      </c>
    </row>
    <row r="15" spans="1:18" ht="16.5" thickBot="1">
      <c r="A15" s="90" t="s">
        <v>471</v>
      </c>
      <c r="B15" s="90"/>
      <c r="C15" s="90"/>
      <c r="D15" s="90"/>
      <c r="E15" s="90"/>
      <c r="F15" s="90"/>
      <c r="G15" s="96"/>
      <c r="H15" s="96"/>
      <c r="I15" s="96"/>
      <c r="J15" s="95"/>
      <c r="K15" s="93"/>
      <c r="L15" s="23"/>
      <c r="M15" s="23">
        <v>22210</v>
      </c>
      <c r="N15" s="508">
        <f>var22211+var22212+var22213</f>
        <v>0</v>
      </c>
      <c r="O15" s="509"/>
      <c r="P15" s="275"/>
      <c r="Q15" s="269"/>
      <c r="R15" s="117"/>
    </row>
    <row r="16" spans="1:18" ht="16.5" thickBot="1">
      <c r="A16" s="255" t="s">
        <v>46</v>
      </c>
      <c r="B16" s="255"/>
      <c r="C16" s="90"/>
      <c r="D16" s="90"/>
      <c r="E16" s="90"/>
      <c r="F16" s="90"/>
      <c r="G16" s="103"/>
      <c r="H16" s="103"/>
      <c r="I16" s="103"/>
      <c r="J16" s="95"/>
      <c r="K16" s="2">
        <v>22211</v>
      </c>
      <c r="L16" s="24"/>
      <c r="M16" s="23"/>
      <c r="N16" s="102"/>
      <c r="O16" s="5"/>
      <c r="P16" s="259"/>
      <c r="Q16" s="270"/>
      <c r="R16" s="117"/>
    </row>
    <row r="17" spans="1:18" ht="16.5" thickBot="1">
      <c r="A17" s="255" t="s">
        <v>44</v>
      </c>
      <c r="B17" s="255"/>
      <c r="C17" s="90"/>
      <c r="D17" s="90"/>
      <c r="E17" s="90"/>
      <c r="F17" s="90"/>
      <c r="G17" s="103"/>
      <c r="H17" s="103"/>
      <c r="I17" s="103"/>
      <c r="J17" s="95"/>
      <c r="K17" s="2">
        <v>22212</v>
      </c>
      <c r="L17" s="24"/>
      <c r="M17" s="23"/>
      <c r="N17" s="104"/>
      <c r="O17" s="5"/>
      <c r="P17" s="256"/>
      <c r="Q17" s="271"/>
      <c r="R17" s="117"/>
    </row>
    <row r="18" spans="1:18" ht="16.5" thickBot="1">
      <c r="A18" s="255" t="s">
        <v>45</v>
      </c>
      <c r="B18" s="255"/>
      <c r="C18" s="90"/>
      <c r="D18" s="90"/>
      <c r="E18" s="90"/>
      <c r="F18" s="90"/>
      <c r="G18" s="103"/>
      <c r="H18" s="103"/>
      <c r="I18" s="103"/>
      <c r="J18" s="95"/>
      <c r="K18" s="2">
        <v>22213</v>
      </c>
      <c r="L18" s="24"/>
      <c r="M18" s="23"/>
      <c r="N18" s="104"/>
      <c r="O18" s="5"/>
      <c r="P18" s="256"/>
      <c r="Q18" s="271"/>
      <c r="R18" s="117"/>
    </row>
    <row r="19" spans="1:18" ht="16.5" thickBot="1">
      <c r="A19" s="90" t="s">
        <v>472</v>
      </c>
      <c r="B19" s="90"/>
      <c r="C19" s="90"/>
      <c r="D19" s="90"/>
      <c r="E19" s="90"/>
      <c r="F19" s="90"/>
      <c r="G19" s="96"/>
      <c r="H19" s="96"/>
      <c r="I19" s="96"/>
      <c r="J19" s="95"/>
      <c r="K19" s="93"/>
      <c r="L19" s="23"/>
      <c r="M19" s="104">
        <v>22220</v>
      </c>
      <c r="N19" s="506"/>
      <c r="O19" s="507"/>
      <c r="P19" s="275"/>
      <c r="Q19" s="288"/>
      <c r="R19" s="117"/>
    </row>
    <row r="20" spans="1:18" ht="16.5" thickBot="1">
      <c r="A20" s="261" t="s">
        <v>47</v>
      </c>
      <c r="B20" s="105"/>
      <c r="C20" s="105"/>
      <c r="D20" s="105"/>
      <c r="E20" s="105"/>
      <c r="F20" s="105"/>
      <c r="G20" s="106"/>
      <c r="H20" s="106"/>
      <c r="I20" s="106"/>
      <c r="J20" s="107"/>
      <c r="K20" s="110">
        <v>22221</v>
      </c>
      <c r="L20" s="24"/>
      <c r="M20" s="109"/>
      <c r="O20" s="278"/>
      <c r="P20" s="256"/>
      <c r="Q20" s="271"/>
      <c r="R20" s="117"/>
    </row>
    <row r="21" spans="1:18" ht="16.5" thickBot="1">
      <c r="A21" s="90" t="s">
        <v>473</v>
      </c>
      <c r="B21" s="90"/>
      <c r="C21" s="90"/>
      <c r="D21" s="90"/>
      <c r="E21" s="90"/>
      <c r="F21" s="90"/>
      <c r="G21" s="96"/>
      <c r="H21" s="96"/>
      <c r="I21" s="96"/>
      <c r="J21" s="95"/>
      <c r="K21" s="93"/>
      <c r="L21" s="23"/>
      <c r="M21" s="104">
        <v>22230</v>
      </c>
      <c r="N21" s="506"/>
      <c r="O21" s="507"/>
      <c r="P21" s="275"/>
      <c r="Q21" s="288"/>
      <c r="R21" s="117"/>
    </row>
    <row r="22" spans="1:18" ht="16.5" thickBot="1">
      <c r="A22" s="90" t="s">
        <v>42</v>
      </c>
      <c r="B22" s="90"/>
      <c r="C22" s="90"/>
      <c r="D22" s="90"/>
      <c r="E22" s="90"/>
      <c r="F22" s="90"/>
      <c r="G22" s="96"/>
      <c r="H22" s="96"/>
      <c r="I22" s="96"/>
      <c r="J22" s="95"/>
      <c r="K22" s="93"/>
      <c r="L22" s="23"/>
      <c r="M22" s="104">
        <v>22240</v>
      </c>
      <c r="N22" s="508"/>
      <c r="O22" s="509"/>
      <c r="P22" s="275"/>
      <c r="Q22" s="269"/>
      <c r="R22" s="117"/>
    </row>
    <row r="23" spans="1:18" ht="16.5" thickBot="1">
      <c r="A23" s="255" t="s">
        <v>48</v>
      </c>
      <c r="B23" s="90"/>
      <c r="C23" s="90"/>
      <c r="D23" s="90"/>
      <c r="E23" s="90"/>
      <c r="F23" s="90"/>
      <c r="G23" s="96"/>
      <c r="H23" s="96"/>
      <c r="I23" s="96"/>
      <c r="J23" s="95"/>
      <c r="K23" s="104">
        <v>22241</v>
      </c>
      <c r="L23" s="24"/>
      <c r="M23" s="23"/>
      <c r="O23" s="5"/>
      <c r="P23" s="256"/>
      <c r="Q23" s="271"/>
      <c r="R23" s="117"/>
    </row>
    <row r="24" spans="1:18" ht="16.5" thickBot="1">
      <c r="A24" s="255" t="s">
        <v>51</v>
      </c>
      <c r="B24" s="90"/>
      <c r="C24" s="90"/>
      <c r="D24" s="90"/>
      <c r="E24" s="90"/>
      <c r="F24" s="90"/>
      <c r="G24" s="96"/>
      <c r="H24" s="96"/>
      <c r="I24" s="96"/>
      <c r="J24" s="95"/>
      <c r="K24" s="104">
        <v>22242</v>
      </c>
      <c r="L24" s="24"/>
      <c r="M24" s="23"/>
      <c r="O24" s="5"/>
      <c r="P24" s="256"/>
      <c r="Q24" s="271"/>
      <c r="R24" s="117"/>
    </row>
    <row r="25" spans="1:18" ht="16.5" thickBot="1">
      <c r="A25" s="255" t="s">
        <v>49</v>
      </c>
      <c r="B25" s="90"/>
      <c r="C25" s="90"/>
      <c r="D25" s="90"/>
      <c r="E25" s="90"/>
      <c r="F25" s="90"/>
      <c r="G25" s="96"/>
      <c r="H25" s="96"/>
      <c r="I25" s="96"/>
      <c r="J25" s="95"/>
      <c r="K25" s="104">
        <v>22243</v>
      </c>
      <c r="L25" s="24"/>
      <c r="M25" s="23"/>
      <c r="O25" s="5"/>
      <c r="P25" s="256"/>
      <c r="Q25" s="271"/>
      <c r="R25" s="117"/>
    </row>
    <row r="26" spans="1:18" ht="16.5" thickBot="1">
      <c r="A26" s="255" t="s">
        <v>50</v>
      </c>
      <c r="B26" s="90"/>
      <c r="C26" s="90"/>
      <c r="D26" s="90"/>
      <c r="E26" s="90"/>
      <c r="F26" s="90"/>
      <c r="G26" s="96"/>
      <c r="H26" s="96"/>
      <c r="I26" s="96"/>
      <c r="J26" s="95"/>
      <c r="K26" s="2">
        <v>22244</v>
      </c>
      <c r="L26" s="24"/>
      <c r="M26" s="23"/>
      <c r="O26" s="5"/>
      <c r="P26" s="97"/>
      <c r="Q26" s="272"/>
      <c r="R26" s="117"/>
    </row>
    <row r="27" spans="1:18" ht="16.5" thickBot="1">
      <c r="A27" s="105" t="s">
        <v>43</v>
      </c>
      <c r="B27" s="262"/>
      <c r="C27" s="105"/>
      <c r="D27" s="105"/>
      <c r="E27" s="105"/>
      <c r="F27" s="105"/>
      <c r="G27" s="106"/>
      <c r="H27" s="106"/>
      <c r="I27" s="106"/>
      <c r="J27" s="107"/>
      <c r="K27" s="108"/>
      <c r="L27" s="109"/>
      <c r="M27" s="111">
        <v>22250</v>
      </c>
      <c r="N27" s="506"/>
      <c r="O27" s="507"/>
      <c r="P27" s="275"/>
      <c r="Q27" s="288"/>
      <c r="R27" s="117"/>
    </row>
    <row r="28" spans="1:18" ht="15.75">
      <c r="A28" s="80"/>
      <c r="B28" s="112"/>
      <c r="C28" s="80"/>
      <c r="D28" s="80"/>
      <c r="E28" s="80"/>
      <c r="F28" s="80"/>
      <c r="G28" s="80"/>
      <c r="H28" s="80"/>
      <c r="I28" s="80"/>
      <c r="J28" s="80"/>
      <c r="L28" s="289"/>
      <c r="P28" s="97"/>
      <c r="Q28" s="117"/>
      <c r="R28" s="117"/>
    </row>
    <row r="29" spans="17:18" ht="15.75">
      <c r="Q29" s="117"/>
      <c r="R29" s="117"/>
    </row>
    <row r="30" spans="17:18" ht="15.75">
      <c r="Q30" s="117"/>
      <c r="R30" s="117"/>
    </row>
    <row r="31" spans="17:18" ht="15.75">
      <c r="Q31" s="117"/>
      <c r="R31" s="117"/>
    </row>
    <row r="32" spans="17:18" ht="15.75">
      <c r="Q32" s="117"/>
      <c r="R32" s="117"/>
    </row>
    <row r="33" spans="17:18" ht="15.75">
      <c r="Q33" s="117"/>
      <c r="R33" s="117"/>
    </row>
    <row r="34" spans="17:18" ht="15.75">
      <c r="Q34" s="117"/>
      <c r="R34" s="117"/>
    </row>
    <row r="35" spans="17:18" ht="15.75">
      <c r="Q35" s="117"/>
      <c r="R35" s="117"/>
    </row>
    <row r="36" spans="17:18" ht="15.75">
      <c r="Q36" s="117"/>
      <c r="R36" s="117"/>
    </row>
    <row r="37" spans="17:18" ht="15.75">
      <c r="Q37" s="117"/>
      <c r="R37" s="117"/>
    </row>
    <row r="38" spans="17:18" ht="15.75">
      <c r="Q38" s="117"/>
      <c r="R38" s="117"/>
    </row>
    <row r="39" spans="17:18" ht="15.75">
      <c r="Q39" s="117"/>
      <c r="R39" s="117"/>
    </row>
    <row r="40" spans="17:18" ht="15.75">
      <c r="Q40" s="117"/>
      <c r="R40" s="117"/>
    </row>
    <row r="41" spans="17:18" ht="15.75">
      <c r="Q41" s="117"/>
      <c r="R41" s="117"/>
    </row>
    <row r="42" spans="17:18" ht="15.75">
      <c r="Q42" s="117"/>
      <c r="R42" s="117"/>
    </row>
    <row r="43" spans="17:18" ht="15.75">
      <c r="Q43" s="117"/>
      <c r="R43" s="117"/>
    </row>
    <row r="44" spans="17:18" ht="15.75">
      <c r="Q44" s="117"/>
      <c r="R44" s="117"/>
    </row>
    <row r="45" spans="17:18" ht="15.75">
      <c r="Q45" s="117"/>
      <c r="R45" s="117"/>
    </row>
    <row r="46" spans="17:18" ht="15.75">
      <c r="Q46" s="117"/>
      <c r="R46" s="117"/>
    </row>
    <row r="47" spans="17:18" ht="15.75">
      <c r="Q47" s="117"/>
      <c r="R47" s="117"/>
    </row>
    <row r="48" spans="17:18" ht="15.75">
      <c r="Q48" s="117"/>
      <c r="R48" s="117"/>
    </row>
    <row r="49" spans="17:18" ht="15.75">
      <c r="Q49" s="117"/>
      <c r="R49" s="117"/>
    </row>
    <row r="50" spans="17:18" ht="15.75">
      <c r="Q50" s="117"/>
      <c r="R50" s="117"/>
    </row>
    <row r="51" spans="17:18" ht="15.75">
      <c r="Q51" s="117"/>
      <c r="R51" s="117"/>
    </row>
    <row r="52" spans="17:18" ht="15.75">
      <c r="Q52" s="117"/>
      <c r="R52" s="117"/>
    </row>
    <row r="53" spans="17:18" ht="15.75">
      <c r="Q53" s="117"/>
      <c r="R53" s="117"/>
    </row>
    <row r="54" spans="17:18" ht="15.75">
      <c r="Q54" s="117"/>
      <c r="R54" s="117"/>
    </row>
    <row r="55" spans="17:18" ht="15.75">
      <c r="Q55" s="117"/>
      <c r="R55" s="117"/>
    </row>
    <row r="56" spans="17:18" ht="15.75">
      <c r="Q56" s="117"/>
      <c r="R56" s="117"/>
    </row>
    <row r="57" spans="17:18" ht="15.75">
      <c r="Q57" s="117"/>
      <c r="R57" s="117"/>
    </row>
    <row r="58" spans="17:18" ht="15.75">
      <c r="Q58" s="117"/>
      <c r="R58" s="117"/>
    </row>
    <row r="59" spans="17:18" ht="15.75">
      <c r="Q59" s="117"/>
      <c r="R59" s="117"/>
    </row>
    <row r="60" spans="17:18" ht="15.75">
      <c r="Q60" s="117"/>
      <c r="R60" s="117"/>
    </row>
    <row r="61" spans="17:18" ht="15.75">
      <c r="Q61" s="117"/>
      <c r="R61" s="117"/>
    </row>
    <row r="62" spans="17:18" ht="15.75">
      <c r="Q62" s="117"/>
      <c r="R62" s="117"/>
    </row>
    <row r="63" spans="17:18" ht="15.75">
      <c r="Q63" s="117"/>
      <c r="R63" s="117"/>
    </row>
    <row r="64" spans="17:18" ht="15.75">
      <c r="Q64" s="117"/>
      <c r="R64" s="117"/>
    </row>
    <row r="65" spans="17:18" ht="15.75">
      <c r="Q65" s="117"/>
      <c r="R65" s="117"/>
    </row>
    <row r="66" spans="17:18" ht="15.75">
      <c r="Q66" s="117"/>
      <c r="R66" s="117"/>
    </row>
    <row r="67" spans="17:18" ht="15.75">
      <c r="Q67" s="117"/>
      <c r="R67" s="117"/>
    </row>
    <row r="68" spans="17:18" ht="15.75">
      <c r="Q68" s="117"/>
      <c r="R68" s="117"/>
    </row>
    <row r="69" spans="17:18" ht="15.75">
      <c r="Q69" s="117"/>
      <c r="R69" s="117"/>
    </row>
    <row r="70" spans="17:18" ht="15.75">
      <c r="Q70" s="117"/>
      <c r="R70" s="117"/>
    </row>
    <row r="71" spans="17:18" ht="15.75">
      <c r="Q71" s="117"/>
      <c r="R71" s="117"/>
    </row>
    <row r="72" spans="17:18" ht="15.75">
      <c r="Q72" s="117"/>
      <c r="R72" s="117"/>
    </row>
    <row r="73" spans="17:18" ht="15.75">
      <c r="Q73" s="117"/>
      <c r="R73" s="117"/>
    </row>
    <row r="74" spans="17:18" ht="15.75">
      <c r="Q74" s="117"/>
      <c r="R74" s="117"/>
    </row>
    <row r="75" spans="17:18" ht="15.75">
      <c r="Q75" s="117"/>
      <c r="R75" s="117"/>
    </row>
    <row r="76" spans="17:18" ht="15.75">
      <c r="Q76" s="117"/>
      <c r="R76" s="117"/>
    </row>
    <row r="77" spans="17:18" ht="15.75">
      <c r="Q77" s="117"/>
      <c r="R77" s="117"/>
    </row>
    <row r="78" spans="17:18" ht="15.75">
      <c r="Q78" s="117"/>
      <c r="R78" s="117"/>
    </row>
    <row r="79" spans="17:18" ht="15.75">
      <c r="Q79" s="117"/>
      <c r="R79" s="117"/>
    </row>
    <row r="80" spans="17:18" ht="15.75">
      <c r="Q80" s="117"/>
      <c r="R80" s="117"/>
    </row>
    <row r="81" spans="17:18" ht="15.75">
      <c r="Q81" s="117"/>
      <c r="R81" s="117"/>
    </row>
    <row r="82" spans="17:18" ht="15.75">
      <c r="Q82" s="117"/>
      <c r="R82" s="117"/>
    </row>
    <row r="83" spans="17:18" ht="15.75">
      <c r="Q83" s="117"/>
      <c r="R83" s="117"/>
    </row>
    <row r="84" spans="17:18" ht="15.75">
      <c r="Q84" s="117"/>
      <c r="R84" s="117"/>
    </row>
    <row r="85" spans="17:18" ht="15.75">
      <c r="Q85" s="117"/>
      <c r="R85" s="117"/>
    </row>
    <row r="86" spans="17:18" ht="15.75">
      <c r="Q86" s="117"/>
      <c r="R86" s="117"/>
    </row>
    <row r="87" spans="17:18" ht="15.75">
      <c r="Q87" s="117"/>
      <c r="R87" s="117"/>
    </row>
    <row r="88" spans="17:18" ht="15.75">
      <c r="Q88" s="117"/>
      <c r="R88" s="117"/>
    </row>
    <row r="89" spans="17:18" ht="15.75">
      <c r="Q89" s="117"/>
      <c r="R89" s="117"/>
    </row>
    <row r="90" spans="17:18" ht="15.75">
      <c r="Q90" s="117"/>
      <c r="R90" s="117"/>
    </row>
    <row r="91" spans="17:18" ht="15.75">
      <c r="Q91" s="117"/>
      <c r="R91" s="117"/>
    </row>
    <row r="92" spans="17:18" ht="15.75">
      <c r="Q92" s="117"/>
      <c r="R92" s="117"/>
    </row>
    <row r="93" spans="17:18" ht="15.75">
      <c r="Q93" s="117"/>
      <c r="R93" s="117"/>
    </row>
    <row r="94" spans="17:18" ht="15.75">
      <c r="Q94" s="117"/>
      <c r="R94" s="117"/>
    </row>
    <row r="95" spans="17:18" ht="15.75">
      <c r="Q95" s="117"/>
      <c r="R95" s="117"/>
    </row>
    <row r="96" spans="17:18" ht="15.75">
      <c r="Q96" s="117"/>
      <c r="R96" s="117"/>
    </row>
    <row r="97" spans="17:18" ht="15.75">
      <c r="Q97" s="117"/>
      <c r="R97" s="117"/>
    </row>
    <row r="98" spans="17:18" ht="15.75">
      <c r="Q98" s="117"/>
      <c r="R98" s="117"/>
    </row>
    <row r="99" spans="17:18" ht="15.75">
      <c r="Q99" s="117"/>
      <c r="R99" s="117"/>
    </row>
    <row r="100" spans="17:18" ht="15.75">
      <c r="Q100" s="117"/>
      <c r="R100" s="117"/>
    </row>
    <row r="101" spans="17:18" ht="15.75">
      <c r="Q101" s="117"/>
      <c r="R101" s="117"/>
    </row>
    <row r="102" spans="17:18" ht="15.75">
      <c r="Q102" s="117"/>
      <c r="R102" s="117"/>
    </row>
    <row r="103" spans="17:18" ht="15.75">
      <c r="Q103" s="117"/>
      <c r="R103" s="117"/>
    </row>
    <row r="104" spans="17:18" ht="15.75">
      <c r="Q104" s="117"/>
      <c r="R104" s="117"/>
    </row>
    <row r="105" spans="17:18" ht="15.75">
      <c r="Q105" s="117"/>
      <c r="R105" s="117"/>
    </row>
    <row r="106" spans="17:18" ht="15.75">
      <c r="Q106" s="117"/>
      <c r="R106" s="117"/>
    </row>
    <row r="107" spans="17:18" ht="15.75">
      <c r="Q107" s="117"/>
      <c r="R107" s="117"/>
    </row>
    <row r="108" spans="17:18" ht="15.75">
      <c r="Q108" s="117"/>
      <c r="R108" s="117"/>
    </row>
    <row r="109" spans="17:18" ht="15.75">
      <c r="Q109" s="117"/>
      <c r="R109" s="117"/>
    </row>
    <row r="110" spans="17:18" ht="15.75">
      <c r="Q110" s="117"/>
      <c r="R110" s="117"/>
    </row>
    <row r="111" spans="17:18" ht="15.75">
      <c r="Q111" s="117"/>
      <c r="R111" s="117"/>
    </row>
    <row r="112" spans="17:18" ht="15.75">
      <c r="Q112" s="117"/>
      <c r="R112" s="117"/>
    </row>
    <row r="113" spans="17:18" ht="15.75">
      <c r="Q113" s="117"/>
      <c r="R113" s="117"/>
    </row>
    <row r="114" spans="17:18" ht="15.75">
      <c r="Q114" s="117"/>
      <c r="R114" s="117"/>
    </row>
    <row r="115" spans="17:18" ht="15.75">
      <c r="Q115" s="117"/>
      <c r="R115" s="117"/>
    </row>
    <row r="116" spans="17:18" ht="15.75">
      <c r="Q116" s="117"/>
      <c r="R116" s="117"/>
    </row>
    <row r="117" spans="17:18" ht="15.75">
      <c r="Q117" s="117"/>
      <c r="R117" s="117"/>
    </row>
    <row r="118" spans="17:18" ht="15.75">
      <c r="Q118" s="117"/>
      <c r="R118" s="117"/>
    </row>
    <row r="119" spans="17:18" ht="15.75">
      <c r="Q119" s="117"/>
      <c r="R119" s="117"/>
    </row>
    <row r="120" spans="17:18" ht="15.75">
      <c r="Q120" s="117"/>
      <c r="R120" s="117"/>
    </row>
    <row r="121" spans="17:18" ht="15.75">
      <c r="Q121" s="117"/>
      <c r="R121" s="117"/>
    </row>
    <row r="122" spans="17:18" ht="15.75">
      <c r="Q122" s="117"/>
      <c r="R122" s="117"/>
    </row>
    <row r="123" spans="17:18" ht="15.75">
      <c r="Q123" s="117"/>
      <c r="R123" s="117"/>
    </row>
    <row r="124" spans="17:18" ht="15.75">
      <c r="Q124" s="117"/>
      <c r="R124" s="117"/>
    </row>
    <row r="125" spans="17:18" ht="15.75">
      <c r="Q125" s="117"/>
      <c r="R125" s="117"/>
    </row>
    <row r="126" spans="17:18" ht="15.75">
      <c r="Q126" s="117"/>
      <c r="R126" s="117"/>
    </row>
    <row r="127" spans="17:18" ht="15.75">
      <c r="Q127" s="117"/>
      <c r="R127" s="117"/>
    </row>
    <row r="128" spans="17:18" ht="15.75">
      <c r="Q128" s="117"/>
      <c r="R128" s="117"/>
    </row>
    <row r="129" spans="17:18" ht="15.75">
      <c r="Q129" s="117"/>
      <c r="R129" s="117"/>
    </row>
    <row r="130" spans="17:18" ht="15.75">
      <c r="Q130" s="117"/>
      <c r="R130" s="117"/>
    </row>
    <row r="131" spans="17:18" ht="15.75">
      <c r="Q131" s="117"/>
      <c r="R131" s="117"/>
    </row>
    <row r="132" spans="17:18" ht="15.75">
      <c r="Q132" s="117"/>
      <c r="R132" s="117"/>
    </row>
    <row r="133" spans="17:18" ht="15.75">
      <c r="Q133" s="117"/>
      <c r="R133" s="117"/>
    </row>
    <row r="134" spans="17:18" ht="15.75">
      <c r="Q134" s="117"/>
      <c r="R134" s="117"/>
    </row>
    <row r="135" spans="17:18" ht="15.75">
      <c r="Q135" s="117"/>
      <c r="R135" s="117"/>
    </row>
    <row r="136" spans="17:18" ht="15.75">
      <c r="Q136" s="117"/>
      <c r="R136" s="117"/>
    </row>
    <row r="137" spans="17:18" ht="15.75">
      <c r="Q137" s="117"/>
      <c r="R137" s="117"/>
    </row>
    <row r="138" spans="17:18" ht="15.75">
      <c r="Q138" s="117"/>
      <c r="R138" s="117"/>
    </row>
    <row r="139" spans="17:18" ht="15.75">
      <c r="Q139" s="117"/>
      <c r="R139" s="117"/>
    </row>
    <row r="140" spans="17:18" ht="15.75">
      <c r="Q140" s="117"/>
      <c r="R140" s="117"/>
    </row>
    <row r="141" spans="17:18" ht="15.75">
      <c r="Q141" s="117"/>
      <c r="R141" s="117"/>
    </row>
    <row r="142" spans="17:18" ht="15.75">
      <c r="Q142" s="117"/>
      <c r="R142" s="117"/>
    </row>
    <row r="143" spans="17:18" ht="15.75">
      <c r="Q143" s="117"/>
      <c r="R143" s="117"/>
    </row>
    <row r="144" spans="17:18" ht="15.75">
      <c r="Q144" s="117"/>
      <c r="R144" s="117"/>
    </row>
    <row r="145" spans="17:18" ht="15.75">
      <c r="Q145" s="117"/>
      <c r="R145" s="117"/>
    </row>
    <row r="146" spans="17:18" ht="15.75">
      <c r="Q146" s="117"/>
      <c r="R146" s="117"/>
    </row>
    <row r="147" spans="17:18" ht="15.75">
      <c r="Q147" s="117"/>
      <c r="R147" s="117"/>
    </row>
    <row r="148" spans="17:18" ht="15.75">
      <c r="Q148" s="117"/>
      <c r="R148" s="117"/>
    </row>
    <row r="149" spans="17:18" ht="15.75">
      <c r="Q149" s="117"/>
      <c r="R149" s="117"/>
    </row>
    <row r="150" spans="17:18" ht="15.75">
      <c r="Q150" s="117"/>
      <c r="R150" s="117"/>
    </row>
    <row r="151" spans="17:18" ht="15.75">
      <c r="Q151" s="117"/>
      <c r="R151" s="117"/>
    </row>
    <row r="152" spans="17:18" ht="15.75">
      <c r="Q152" s="117"/>
      <c r="R152" s="117"/>
    </row>
    <row r="153" spans="17:18" ht="15.75">
      <c r="Q153" s="117"/>
      <c r="R153" s="117"/>
    </row>
    <row r="154" spans="17:18" ht="15.75">
      <c r="Q154" s="117"/>
      <c r="R154" s="117"/>
    </row>
    <row r="155" spans="17:18" ht="15.75">
      <c r="Q155" s="117"/>
      <c r="R155" s="117"/>
    </row>
    <row r="156" spans="17:18" ht="15.75">
      <c r="Q156" s="117"/>
      <c r="R156" s="117"/>
    </row>
    <row r="157" spans="17:18" ht="15.75">
      <c r="Q157" s="117"/>
      <c r="R157" s="117"/>
    </row>
    <row r="158" spans="17:18" ht="15.75">
      <c r="Q158" s="117"/>
      <c r="R158" s="117"/>
    </row>
    <row r="159" spans="17:18" ht="15.75">
      <c r="Q159" s="117"/>
      <c r="R159" s="117"/>
    </row>
    <row r="160" spans="17:18" ht="15.75">
      <c r="Q160" s="117"/>
      <c r="R160" s="117"/>
    </row>
    <row r="161" spans="17:18" ht="15.75">
      <c r="Q161" s="117"/>
      <c r="R161" s="117"/>
    </row>
    <row r="162" spans="17:18" ht="15.75">
      <c r="Q162" s="117"/>
      <c r="R162" s="117"/>
    </row>
    <row r="163" spans="17:18" ht="15.75">
      <c r="Q163" s="117"/>
      <c r="R163" s="117"/>
    </row>
    <row r="164" spans="17:18" ht="15.75">
      <c r="Q164" s="117"/>
      <c r="R164" s="117"/>
    </row>
    <row r="165" spans="17:18" ht="15.75">
      <c r="Q165" s="117"/>
      <c r="R165" s="117"/>
    </row>
    <row r="166" spans="17:18" ht="15.75">
      <c r="Q166" s="117"/>
      <c r="R166" s="117"/>
    </row>
    <row r="167" spans="17:18" ht="15.75">
      <c r="Q167" s="117"/>
      <c r="R167" s="117"/>
    </row>
    <row r="168" spans="17:18" ht="15.75">
      <c r="Q168" s="117"/>
      <c r="R168" s="117"/>
    </row>
    <row r="169" spans="17:18" ht="15.75">
      <c r="Q169" s="117"/>
      <c r="R169" s="117"/>
    </row>
    <row r="170" spans="17:18" ht="15.75">
      <c r="Q170" s="117"/>
      <c r="R170" s="117"/>
    </row>
    <row r="171" spans="17:18" ht="15.75">
      <c r="Q171" s="117"/>
      <c r="R171" s="117"/>
    </row>
    <row r="172" spans="17:18" ht="15.75">
      <c r="Q172" s="117"/>
      <c r="R172" s="117"/>
    </row>
    <row r="173" spans="17:18" ht="15.75">
      <c r="Q173" s="117"/>
      <c r="R173" s="117"/>
    </row>
    <row r="174" spans="17:18" ht="15.75">
      <c r="Q174" s="117"/>
      <c r="R174" s="117"/>
    </row>
    <row r="175" spans="17:18" ht="15.75">
      <c r="Q175" s="117"/>
      <c r="R175" s="117"/>
    </row>
    <row r="176" spans="17:18" ht="15.75">
      <c r="Q176" s="117"/>
      <c r="R176" s="117"/>
    </row>
    <row r="177" spans="17:18" ht="15.75">
      <c r="Q177" s="117"/>
      <c r="R177" s="117"/>
    </row>
    <row r="178" spans="17:18" ht="15.75">
      <c r="Q178" s="117"/>
      <c r="R178" s="117"/>
    </row>
    <row r="179" spans="17:18" ht="15.75">
      <c r="Q179" s="117"/>
      <c r="R179" s="117"/>
    </row>
    <row r="180" spans="17:18" ht="15.75">
      <c r="Q180" s="117"/>
      <c r="R180" s="117"/>
    </row>
    <row r="181" spans="17:18" ht="15.75">
      <c r="Q181" s="117"/>
      <c r="R181" s="117"/>
    </row>
    <row r="182" spans="17:18" ht="15.75">
      <c r="Q182" s="117"/>
      <c r="R182" s="117"/>
    </row>
    <row r="183" spans="17:18" ht="15.75">
      <c r="Q183" s="117"/>
      <c r="R183" s="117"/>
    </row>
    <row r="184" spans="17:18" ht="15.75">
      <c r="Q184" s="117"/>
      <c r="R184" s="117"/>
    </row>
    <row r="185" spans="17:18" ht="15.75">
      <c r="Q185" s="117"/>
      <c r="R185" s="117"/>
    </row>
    <row r="186" spans="17:18" ht="15.75">
      <c r="Q186" s="117"/>
      <c r="R186" s="117"/>
    </row>
    <row r="187" spans="17:18" ht="15.75">
      <c r="Q187" s="117"/>
      <c r="R187" s="117"/>
    </row>
    <row r="188" spans="17:18" ht="15.75">
      <c r="Q188" s="117"/>
      <c r="R188" s="117"/>
    </row>
    <row r="189" spans="17:18" ht="15.75">
      <c r="Q189" s="117"/>
      <c r="R189" s="117"/>
    </row>
    <row r="190" spans="17:18" ht="15.75">
      <c r="Q190" s="117"/>
      <c r="R190" s="117"/>
    </row>
    <row r="191" spans="17:18" ht="15.75">
      <c r="Q191" s="117"/>
      <c r="R191" s="117"/>
    </row>
    <row r="192" spans="17:18" ht="15.75">
      <c r="Q192" s="117"/>
      <c r="R192" s="117"/>
    </row>
    <row r="193" spans="17:18" ht="15.75">
      <c r="Q193" s="117"/>
      <c r="R193" s="117"/>
    </row>
    <row r="194" spans="17:18" ht="15.75">
      <c r="Q194" s="117"/>
      <c r="R194" s="117"/>
    </row>
    <row r="195" spans="17:18" ht="15.75">
      <c r="Q195" s="117"/>
      <c r="R195" s="117"/>
    </row>
    <row r="196" spans="17:18" ht="15.75">
      <c r="Q196" s="117"/>
      <c r="R196" s="117"/>
    </row>
    <row r="197" spans="17:18" ht="15.75">
      <c r="Q197" s="117"/>
      <c r="R197" s="117"/>
    </row>
    <row r="198" spans="17:18" ht="15.75">
      <c r="Q198" s="117"/>
      <c r="R198" s="117"/>
    </row>
    <row r="199" spans="17:18" ht="15.75">
      <c r="Q199" s="117"/>
      <c r="R199" s="117"/>
    </row>
    <row r="200" spans="17:18" ht="15.75">
      <c r="Q200" s="117"/>
      <c r="R200" s="117"/>
    </row>
    <row r="201" spans="17:18" ht="15.75">
      <c r="Q201" s="117"/>
      <c r="R201" s="117"/>
    </row>
    <row r="202" spans="17:18" ht="15.75">
      <c r="Q202" s="117"/>
      <c r="R202" s="117"/>
    </row>
    <row r="203" spans="17:18" ht="15.75">
      <c r="Q203" s="117"/>
      <c r="R203" s="117"/>
    </row>
    <row r="204" spans="17:18" ht="15.75">
      <c r="Q204" s="117"/>
      <c r="R204" s="117"/>
    </row>
    <row r="205" spans="17:18" ht="15.75">
      <c r="Q205" s="117"/>
      <c r="R205" s="117"/>
    </row>
    <row r="206" spans="17:18" ht="15.75">
      <c r="Q206" s="117"/>
      <c r="R206" s="117"/>
    </row>
    <row r="207" spans="17:18" ht="15.75">
      <c r="Q207" s="117"/>
      <c r="R207" s="117"/>
    </row>
    <row r="208" spans="17:18" ht="15.75">
      <c r="Q208" s="117"/>
      <c r="R208" s="117"/>
    </row>
    <row r="209" spans="17:18" ht="15.75">
      <c r="Q209" s="117"/>
      <c r="R209" s="117"/>
    </row>
    <row r="210" spans="17:18" ht="15.75">
      <c r="Q210" s="117"/>
      <c r="R210" s="117"/>
    </row>
    <row r="211" spans="17:18" ht="15.75">
      <c r="Q211" s="117"/>
      <c r="R211" s="117"/>
    </row>
    <row r="212" spans="17:18" ht="15.75">
      <c r="Q212" s="117"/>
      <c r="R212" s="117"/>
    </row>
    <row r="213" spans="17:18" ht="15.75">
      <c r="Q213" s="117"/>
      <c r="R213" s="117"/>
    </row>
    <row r="214" spans="17:18" ht="15.75">
      <c r="Q214" s="117"/>
      <c r="R214" s="117"/>
    </row>
    <row r="215" spans="17:18" ht="15.75">
      <c r="Q215" s="117"/>
      <c r="R215" s="117"/>
    </row>
    <row r="216" spans="17:18" ht="15.75">
      <c r="Q216" s="117"/>
      <c r="R216" s="117"/>
    </row>
    <row r="217" spans="17:18" ht="15.75">
      <c r="Q217" s="117"/>
      <c r="R217" s="117"/>
    </row>
    <row r="218" spans="17:18" ht="15.75">
      <c r="Q218" s="117"/>
      <c r="R218" s="117"/>
    </row>
    <row r="219" spans="17:18" ht="15.75">
      <c r="Q219" s="117"/>
      <c r="R219" s="117"/>
    </row>
    <row r="220" spans="17:18" ht="15.75">
      <c r="Q220" s="117"/>
      <c r="R220" s="117"/>
    </row>
    <row r="221" spans="17:18" ht="15.75">
      <c r="Q221" s="117"/>
      <c r="R221" s="117"/>
    </row>
    <row r="222" spans="17:18" ht="15.75">
      <c r="Q222" s="117"/>
      <c r="R222" s="117"/>
    </row>
    <row r="223" spans="17:18" ht="15.75">
      <c r="Q223" s="117"/>
      <c r="R223" s="117"/>
    </row>
    <row r="224" spans="17:18" ht="15.75">
      <c r="Q224" s="117"/>
      <c r="R224" s="117"/>
    </row>
    <row r="225" spans="17:18" ht="15.75">
      <c r="Q225" s="117"/>
      <c r="R225" s="117"/>
    </row>
    <row r="226" spans="17:18" ht="15.75">
      <c r="Q226" s="117"/>
      <c r="R226" s="117"/>
    </row>
    <row r="227" spans="17:18" ht="15.75">
      <c r="Q227" s="117"/>
      <c r="R227" s="117"/>
    </row>
    <row r="228" spans="17:18" ht="15.75">
      <c r="Q228" s="117"/>
      <c r="R228" s="117"/>
    </row>
    <row r="229" spans="17:18" ht="15.75">
      <c r="Q229" s="117"/>
      <c r="R229" s="117"/>
    </row>
    <row r="230" spans="17:18" ht="15.75">
      <c r="Q230" s="117"/>
      <c r="R230" s="117"/>
    </row>
    <row r="231" spans="17:18" ht="15.75">
      <c r="Q231" s="117"/>
      <c r="R231" s="117"/>
    </row>
    <row r="232" spans="17:18" ht="15.75">
      <c r="Q232" s="117"/>
      <c r="R232" s="117"/>
    </row>
    <row r="233" spans="17:18" ht="15.75">
      <c r="Q233" s="117"/>
      <c r="R233" s="117"/>
    </row>
    <row r="234" spans="17:18" ht="15.75">
      <c r="Q234" s="117"/>
      <c r="R234" s="117"/>
    </row>
    <row r="235" spans="17:18" ht="15.75">
      <c r="Q235" s="117"/>
      <c r="R235" s="117"/>
    </row>
    <row r="236" spans="17:18" ht="15.75">
      <c r="Q236" s="117"/>
      <c r="R236" s="117"/>
    </row>
    <row r="237" spans="17:18" ht="15.75">
      <c r="Q237" s="117"/>
      <c r="R237" s="117"/>
    </row>
    <row r="238" spans="17:18" ht="15.75">
      <c r="Q238" s="117"/>
      <c r="R238" s="117"/>
    </row>
    <row r="239" spans="17:18" ht="15.75">
      <c r="Q239" s="117"/>
      <c r="R239" s="117"/>
    </row>
    <row r="240" spans="17:18" ht="15.75">
      <c r="Q240" s="117"/>
      <c r="R240" s="117"/>
    </row>
    <row r="241" spans="17:18" ht="15.75">
      <c r="Q241" s="117"/>
      <c r="R241" s="117"/>
    </row>
    <row r="242" spans="17:18" ht="15.75">
      <c r="Q242" s="117"/>
      <c r="R242" s="117"/>
    </row>
    <row r="243" spans="17:18" ht="15.75">
      <c r="Q243" s="117"/>
      <c r="R243" s="117"/>
    </row>
    <row r="244" spans="17:18" ht="15.75">
      <c r="Q244" s="117"/>
      <c r="R244" s="117"/>
    </row>
    <row r="245" spans="17:18" ht="15.75">
      <c r="Q245" s="117"/>
      <c r="R245" s="117"/>
    </row>
    <row r="246" spans="17:18" ht="15.75">
      <c r="Q246" s="117"/>
      <c r="R246" s="117"/>
    </row>
    <row r="247" spans="17:18" ht="15.75">
      <c r="Q247" s="117"/>
      <c r="R247" s="117"/>
    </row>
    <row r="248" spans="17:18" ht="15.75">
      <c r="Q248" s="117"/>
      <c r="R248" s="117"/>
    </row>
    <row r="249" spans="17:18" ht="15.75">
      <c r="Q249" s="117"/>
      <c r="R249" s="117"/>
    </row>
    <row r="250" spans="17:18" ht="15.75">
      <c r="Q250" s="117"/>
      <c r="R250" s="117"/>
    </row>
    <row r="251" spans="17:18" ht="15.75">
      <c r="Q251" s="117"/>
      <c r="R251" s="117"/>
    </row>
    <row r="252" spans="17:18" ht="15.75">
      <c r="Q252" s="117"/>
      <c r="R252" s="117"/>
    </row>
    <row r="253" spans="17:18" ht="15.75">
      <c r="Q253" s="117"/>
      <c r="R253" s="117"/>
    </row>
    <row r="254" spans="17:18" ht="15.75">
      <c r="Q254" s="117"/>
      <c r="R254" s="117"/>
    </row>
    <row r="255" spans="17:18" ht="15.75">
      <c r="Q255" s="117"/>
      <c r="R255" s="117"/>
    </row>
    <row r="256" spans="17:18" ht="15.75">
      <c r="Q256" s="117"/>
      <c r="R256" s="117"/>
    </row>
    <row r="257" spans="17:18" ht="15.75">
      <c r="Q257" s="117"/>
      <c r="R257" s="117"/>
    </row>
    <row r="258" spans="17:18" ht="15.75">
      <c r="Q258" s="117"/>
      <c r="R258" s="117"/>
    </row>
    <row r="259" spans="17:18" ht="15.75">
      <c r="Q259" s="117"/>
      <c r="R259" s="117"/>
    </row>
    <row r="260" spans="17:18" ht="15.75">
      <c r="Q260" s="117"/>
      <c r="R260" s="117"/>
    </row>
    <row r="261" spans="17:18" ht="15.75">
      <c r="Q261" s="117"/>
      <c r="R261" s="117"/>
    </row>
    <row r="262" spans="17:18" ht="15.75">
      <c r="Q262" s="117"/>
      <c r="R262" s="117"/>
    </row>
    <row r="263" spans="17:18" ht="15.75">
      <c r="Q263" s="117"/>
      <c r="R263" s="117"/>
    </row>
    <row r="264" spans="17:18" ht="15.75">
      <c r="Q264" s="117"/>
      <c r="R264" s="117"/>
    </row>
    <row r="265" spans="17:18" ht="15.75">
      <c r="Q265" s="117"/>
      <c r="R265" s="117"/>
    </row>
    <row r="266" spans="17:18" ht="15.75">
      <c r="Q266" s="117"/>
      <c r="R266" s="117"/>
    </row>
    <row r="267" spans="17:18" ht="15.75">
      <c r="Q267" s="117"/>
      <c r="R267" s="117"/>
    </row>
    <row r="268" spans="17:18" ht="15.75">
      <c r="Q268" s="117"/>
      <c r="R268" s="117"/>
    </row>
    <row r="269" spans="17:18" ht="15.75">
      <c r="Q269" s="117"/>
      <c r="R269" s="117"/>
    </row>
    <row r="270" spans="17:18" ht="15.75">
      <c r="Q270" s="117"/>
      <c r="R270" s="117"/>
    </row>
    <row r="271" spans="17:18" ht="15.75">
      <c r="Q271" s="117"/>
      <c r="R271" s="117"/>
    </row>
    <row r="272" spans="17:18" ht="15.75">
      <c r="Q272" s="117"/>
      <c r="R272" s="117"/>
    </row>
    <row r="273" spans="17:18" ht="15.75">
      <c r="Q273" s="117"/>
      <c r="R273" s="117"/>
    </row>
    <row r="274" spans="17:18" ht="15.75">
      <c r="Q274" s="117"/>
      <c r="R274" s="117"/>
    </row>
    <row r="275" spans="17:18" ht="15.75">
      <c r="Q275" s="117"/>
      <c r="R275" s="117"/>
    </row>
    <row r="276" spans="17:18" ht="15.75">
      <c r="Q276" s="117"/>
      <c r="R276" s="117"/>
    </row>
    <row r="277" spans="17:18" ht="15.75">
      <c r="Q277" s="117"/>
      <c r="R277" s="117"/>
    </row>
    <row r="278" spans="17:18" ht="15.75">
      <c r="Q278" s="117"/>
      <c r="R278" s="117"/>
    </row>
    <row r="279" spans="17:18" ht="15.75">
      <c r="Q279" s="117"/>
      <c r="R279" s="117"/>
    </row>
    <row r="280" spans="17:18" ht="15.75">
      <c r="Q280" s="117"/>
      <c r="R280" s="117"/>
    </row>
    <row r="281" spans="17:18" ht="15.75">
      <c r="Q281" s="117"/>
      <c r="R281" s="117"/>
    </row>
    <row r="282" spans="17:18" ht="15.75">
      <c r="Q282" s="117"/>
      <c r="R282" s="117"/>
    </row>
    <row r="283" spans="17:18" ht="15.75">
      <c r="Q283" s="117"/>
      <c r="R283" s="117"/>
    </row>
    <row r="284" spans="17:18" ht="15.75">
      <c r="Q284" s="117"/>
      <c r="R284" s="117"/>
    </row>
    <row r="285" spans="17:18" ht="15.75">
      <c r="Q285" s="117"/>
      <c r="R285" s="117"/>
    </row>
    <row r="286" spans="17:18" ht="15.75">
      <c r="Q286" s="117"/>
      <c r="R286" s="117"/>
    </row>
    <row r="287" spans="17:18" ht="15.75">
      <c r="Q287" s="117"/>
      <c r="R287" s="117"/>
    </row>
    <row r="288" spans="17:18" ht="15.75">
      <c r="Q288" s="117"/>
      <c r="R288" s="117"/>
    </row>
    <row r="289" spans="17:18" ht="15.75">
      <c r="Q289" s="117"/>
      <c r="R289" s="117"/>
    </row>
    <row r="290" spans="17:18" ht="15.75">
      <c r="Q290" s="117"/>
      <c r="R290" s="117"/>
    </row>
    <row r="291" spans="17:18" ht="15.75">
      <c r="Q291" s="117"/>
      <c r="R291" s="117"/>
    </row>
    <row r="292" spans="17:18" ht="15.75">
      <c r="Q292" s="117"/>
      <c r="R292" s="117"/>
    </row>
    <row r="293" spans="17:18" ht="15.75">
      <c r="Q293" s="117"/>
      <c r="R293" s="117"/>
    </row>
    <row r="294" spans="17:18" ht="15.75">
      <c r="Q294" s="117"/>
      <c r="R294" s="117"/>
    </row>
    <row r="295" spans="17:18" ht="15.75">
      <c r="Q295" s="117"/>
      <c r="R295" s="117"/>
    </row>
    <row r="296" spans="17:18" ht="15.75">
      <c r="Q296" s="117"/>
      <c r="R296" s="117"/>
    </row>
    <row r="297" spans="17:18" ht="15.75">
      <c r="Q297" s="117"/>
      <c r="R297" s="117"/>
    </row>
    <row r="298" spans="17:18" ht="15.75">
      <c r="Q298" s="117"/>
      <c r="R298" s="117"/>
    </row>
    <row r="299" spans="17:18" ht="15.75">
      <c r="Q299" s="117"/>
      <c r="R299" s="117"/>
    </row>
    <row r="300" spans="17:18" ht="15.75">
      <c r="Q300" s="117"/>
      <c r="R300" s="117"/>
    </row>
    <row r="301" spans="17:18" ht="15.75">
      <c r="Q301" s="117"/>
      <c r="R301" s="117"/>
    </row>
    <row r="302" spans="17:18" ht="15.75">
      <c r="Q302" s="117"/>
      <c r="R302" s="117"/>
    </row>
    <row r="303" spans="17:18" ht="15.75">
      <c r="Q303" s="117"/>
      <c r="R303" s="117"/>
    </row>
    <row r="304" spans="17:18" ht="15.75">
      <c r="Q304" s="117"/>
      <c r="R304" s="117"/>
    </row>
    <row r="305" spans="17:18" ht="15.75">
      <c r="Q305" s="117"/>
      <c r="R305" s="117"/>
    </row>
    <row r="306" spans="17:18" ht="15.75">
      <c r="Q306" s="117"/>
      <c r="R306" s="117"/>
    </row>
    <row r="307" spans="17:18" ht="15.75">
      <c r="Q307" s="117"/>
      <c r="R307" s="117"/>
    </row>
    <row r="308" spans="17:18" ht="15.75">
      <c r="Q308" s="117"/>
      <c r="R308" s="117"/>
    </row>
    <row r="309" spans="17:18" ht="15.75">
      <c r="Q309" s="117"/>
      <c r="R309" s="117"/>
    </row>
    <row r="310" spans="17:18" ht="15.75">
      <c r="Q310" s="117"/>
      <c r="R310" s="117"/>
    </row>
    <row r="311" spans="17:18" ht="15.75">
      <c r="Q311" s="117"/>
      <c r="R311" s="117"/>
    </row>
    <row r="312" spans="17:18" ht="15.75">
      <c r="Q312" s="117"/>
      <c r="R312" s="117"/>
    </row>
    <row r="313" spans="17:18" ht="15.75">
      <c r="Q313" s="117"/>
      <c r="R313" s="117"/>
    </row>
    <row r="314" spans="17:18" ht="15.75">
      <c r="Q314" s="117"/>
      <c r="R314" s="117"/>
    </row>
    <row r="315" spans="17:18" ht="15.75">
      <c r="Q315" s="117"/>
      <c r="R315" s="117"/>
    </row>
    <row r="316" spans="17:18" ht="15.75">
      <c r="Q316" s="117"/>
      <c r="R316" s="117"/>
    </row>
    <row r="317" spans="17:18" ht="15.75">
      <c r="Q317" s="117"/>
      <c r="R317" s="117"/>
    </row>
    <row r="318" spans="17:18" ht="15.75">
      <c r="Q318" s="117"/>
      <c r="R318" s="117"/>
    </row>
    <row r="319" spans="17:18" ht="15.75">
      <c r="Q319" s="117"/>
      <c r="R319" s="117"/>
    </row>
    <row r="320" spans="17:18" ht="15.75">
      <c r="Q320" s="117"/>
      <c r="R320" s="117"/>
    </row>
    <row r="321" spans="17:18" ht="15.75">
      <c r="Q321" s="117"/>
      <c r="R321" s="117"/>
    </row>
    <row r="322" spans="17:18" ht="15.75">
      <c r="Q322" s="117"/>
      <c r="R322" s="117"/>
    </row>
    <row r="323" spans="17:18" ht="15.75">
      <c r="Q323" s="117"/>
      <c r="R323" s="117"/>
    </row>
    <row r="324" spans="17:18" ht="15.75">
      <c r="Q324" s="117"/>
      <c r="R324" s="117"/>
    </row>
    <row r="325" spans="17:18" ht="15.75">
      <c r="Q325" s="117"/>
      <c r="R325" s="117"/>
    </row>
    <row r="326" spans="17:18" ht="15.75">
      <c r="Q326" s="117"/>
      <c r="R326" s="117"/>
    </row>
    <row r="327" spans="17:18" ht="15.75">
      <c r="Q327" s="117"/>
      <c r="R327" s="117"/>
    </row>
    <row r="328" spans="17:18" ht="15.75">
      <c r="Q328" s="117"/>
      <c r="R328" s="117"/>
    </row>
    <row r="329" spans="17:18" ht="15.75">
      <c r="Q329" s="117"/>
      <c r="R329" s="117"/>
    </row>
    <row r="330" spans="17:18" ht="15.75">
      <c r="Q330" s="117"/>
      <c r="R330" s="117"/>
    </row>
    <row r="331" spans="17:18" ht="15.75">
      <c r="Q331" s="117"/>
      <c r="R331" s="117"/>
    </row>
    <row r="332" spans="17:18" ht="15.75">
      <c r="Q332" s="117"/>
      <c r="R332" s="117"/>
    </row>
    <row r="333" spans="17:18" ht="15.75">
      <c r="Q333" s="117"/>
      <c r="R333" s="117"/>
    </row>
    <row r="334" spans="17:18" ht="15.75">
      <c r="Q334" s="117"/>
      <c r="R334" s="117"/>
    </row>
    <row r="335" spans="17:18" ht="15.75">
      <c r="Q335" s="117"/>
      <c r="R335" s="117"/>
    </row>
    <row r="336" spans="17:18" ht="15.75">
      <c r="Q336" s="117"/>
      <c r="R336" s="117"/>
    </row>
    <row r="337" spans="17:18" ht="15.75">
      <c r="Q337" s="117"/>
      <c r="R337" s="117"/>
    </row>
    <row r="338" spans="17:18" ht="15.75">
      <c r="Q338" s="117"/>
      <c r="R338" s="117"/>
    </row>
    <row r="339" spans="17:18" ht="15.75">
      <c r="Q339" s="117"/>
      <c r="R339" s="117"/>
    </row>
    <row r="340" spans="17:18" ht="15.75">
      <c r="Q340" s="117"/>
      <c r="R340" s="117"/>
    </row>
    <row r="341" spans="17:18" ht="15.75">
      <c r="Q341" s="117"/>
      <c r="R341" s="117"/>
    </row>
    <row r="342" spans="17:18" ht="15.75">
      <c r="Q342" s="117"/>
      <c r="R342" s="117"/>
    </row>
    <row r="343" spans="17:18" ht="15.75">
      <c r="Q343" s="117"/>
      <c r="R343" s="117"/>
    </row>
    <row r="344" spans="17:18" ht="15.75">
      <c r="Q344" s="117"/>
      <c r="R344" s="117"/>
    </row>
    <row r="345" spans="17:18" ht="15.75">
      <c r="Q345" s="117"/>
      <c r="R345" s="117"/>
    </row>
    <row r="346" spans="17:18" ht="15.75">
      <c r="Q346" s="117"/>
      <c r="R346" s="117"/>
    </row>
    <row r="347" spans="17:18" ht="15.75">
      <c r="Q347" s="117"/>
      <c r="R347" s="117"/>
    </row>
    <row r="348" spans="17:18" ht="15.75">
      <c r="Q348" s="117"/>
      <c r="R348" s="117"/>
    </row>
    <row r="349" spans="17:18" ht="15.75">
      <c r="Q349" s="117"/>
      <c r="R349" s="117"/>
    </row>
    <row r="350" spans="17:18" ht="15.75">
      <c r="Q350" s="117"/>
      <c r="R350" s="117"/>
    </row>
    <row r="351" spans="17:18" ht="15.75">
      <c r="Q351" s="117"/>
      <c r="R351" s="117"/>
    </row>
    <row r="352" spans="17:18" ht="15.75">
      <c r="Q352" s="117"/>
      <c r="R352" s="117"/>
    </row>
    <row r="353" spans="17:18" ht="15.75">
      <c r="Q353" s="117"/>
      <c r="R353" s="117"/>
    </row>
    <row r="354" spans="17:18" ht="15.75">
      <c r="Q354" s="117"/>
      <c r="R354" s="117"/>
    </row>
    <row r="355" spans="17:18" ht="15.75">
      <c r="Q355" s="117"/>
      <c r="R355" s="117"/>
    </row>
    <row r="356" spans="17:18" ht="15.75">
      <c r="Q356" s="117"/>
      <c r="R356" s="117"/>
    </row>
    <row r="357" spans="17:18" ht="15.75">
      <c r="Q357" s="117"/>
      <c r="R357" s="117"/>
    </row>
    <row r="358" spans="17:18" ht="15.75">
      <c r="Q358" s="117"/>
      <c r="R358" s="117"/>
    </row>
    <row r="359" spans="17:18" ht="15.75">
      <c r="Q359" s="117"/>
      <c r="R359" s="117"/>
    </row>
    <row r="360" spans="17:18" ht="15.75">
      <c r="Q360" s="117"/>
      <c r="R360" s="117"/>
    </row>
    <row r="361" spans="17:18" ht="15.75">
      <c r="Q361" s="117"/>
      <c r="R361" s="117"/>
    </row>
    <row r="362" spans="17:18" ht="15.75">
      <c r="Q362" s="117"/>
      <c r="R362" s="117"/>
    </row>
    <row r="363" spans="17:18" ht="15.75">
      <c r="Q363" s="117"/>
      <c r="R363" s="117"/>
    </row>
    <row r="364" spans="17:18" ht="15.75">
      <c r="Q364" s="117"/>
      <c r="R364" s="117"/>
    </row>
    <row r="365" spans="17:18" ht="15.75">
      <c r="Q365" s="117"/>
      <c r="R365" s="117"/>
    </row>
    <row r="366" spans="17:18" ht="15.75">
      <c r="Q366" s="117"/>
      <c r="R366" s="117"/>
    </row>
    <row r="367" spans="17:18" ht="15.75">
      <c r="Q367" s="117"/>
      <c r="R367" s="117"/>
    </row>
    <row r="368" spans="17:18" ht="15.75">
      <c r="Q368" s="117"/>
      <c r="R368" s="117"/>
    </row>
    <row r="369" spans="17:18" ht="15.75">
      <c r="Q369" s="117"/>
      <c r="R369" s="117"/>
    </row>
    <row r="370" spans="17:18" ht="15.75">
      <c r="Q370" s="117"/>
      <c r="R370" s="117"/>
    </row>
    <row r="371" spans="17:18" ht="15.75">
      <c r="Q371" s="117"/>
      <c r="R371" s="117"/>
    </row>
    <row r="372" spans="17:18" ht="15.75">
      <c r="Q372" s="117"/>
      <c r="R372" s="117"/>
    </row>
    <row r="373" spans="17:18" ht="15.75">
      <c r="Q373" s="117"/>
      <c r="R373" s="117"/>
    </row>
    <row r="374" spans="17:18" ht="15.75">
      <c r="Q374" s="117"/>
      <c r="R374" s="117"/>
    </row>
    <row r="375" spans="17:18" ht="15.75">
      <c r="Q375" s="117"/>
      <c r="R375" s="117"/>
    </row>
    <row r="376" spans="17:18" ht="15.75">
      <c r="Q376" s="117"/>
      <c r="R376" s="117"/>
    </row>
    <row r="377" spans="17:18" ht="15.75">
      <c r="Q377" s="117"/>
      <c r="R377" s="117"/>
    </row>
    <row r="378" spans="17:18" ht="15.75">
      <c r="Q378" s="117"/>
      <c r="R378" s="117"/>
    </row>
    <row r="379" spans="17:18" ht="15.75">
      <c r="Q379" s="117"/>
      <c r="R379" s="117"/>
    </row>
    <row r="380" spans="17:18" ht="15.75">
      <c r="Q380" s="117"/>
      <c r="R380" s="117"/>
    </row>
    <row r="381" spans="17:18" ht="15.75">
      <c r="Q381" s="117"/>
      <c r="R381" s="117"/>
    </row>
    <row r="382" spans="17:18" ht="15.75">
      <c r="Q382" s="117"/>
      <c r="R382" s="117"/>
    </row>
    <row r="383" spans="17:18" ht="15.75">
      <c r="Q383" s="117"/>
      <c r="R383" s="117"/>
    </row>
    <row r="384" spans="17:18" ht="15.75">
      <c r="Q384" s="117"/>
      <c r="R384" s="117"/>
    </row>
    <row r="385" spans="17:18" ht="15.75">
      <c r="Q385" s="117"/>
      <c r="R385" s="117"/>
    </row>
    <row r="386" spans="17:18" ht="15.75">
      <c r="Q386" s="117"/>
      <c r="R386" s="117"/>
    </row>
    <row r="387" spans="17:18" ht="15.75">
      <c r="Q387" s="117"/>
      <c r="R387" s="117"/>
    </row>
    <row r="388" spans="17:18" ht="15.75">
      <c r="Q388" s="117"/>
      <c r="R388" s="117"/>
    </row>
    <row r="389" spans="17:18" ht="15.75">
      <c r="Q389" s="117"/>
      <c r="R389" s="117"/>
    </row>
    <row r="390" spans="17:18" ht="15.75">
      <c r="Q390" s="117"/>
      <c r="R390" s="117"/>
    </row>
    <row r="391" spans="17:18" ht="15.75">
      <c r="Q391" s="117"/>
      <c r="R391" s="117"/>
    </row>
    <row r="392" spans="17:18" ht="15.75">
      <c r="Q392" s="117"/>
      <c r="R392" s="117"/>
    </row>
    <row r="393" spans="17:18" ht="15.75">
      <c r="Q393" s="117"/>
      <c r="R393" s="117"/>
    </row>
    <row r="394" spans="17:18" ht="15.75">
      <c r="Q394" s="117"/>
      <c r="R394" s="117"/>
    </row>
    <row r="395" spans="17:18" ht="15.75">
      <c r="Q395" s="117"/>
      <c r="R395" s="117"/>
    </row>
    <row r="396" spans="17:18" ht="15.75">
      <c r="Q396" s="117"/>
      <c r="R396" s="117"/>
    </row>
    <row r="397" spans="17:18" ht="15.75">
      <c r="Q397" s="117"/>
      <c r="R397" s="117"/>
    </row>
    <row r="398" spans="17:18" ht="15.75">
      <c r="Q398" s="117"/>
      <c r="R398" s="117"/>
    </row>
    <row r="399" spans="17:18" ht="15.75">
      <c r="Q399" s="117"/>
      <c r="R399" s="117"/>
    </row>
    <row r="400" spans="17:18" ht="15.75">
      <c r="Q400" s="117"/>
      <c r="R400" s="117"/>
    </row>
    <row r="401" spans="17:18" ht="15.75">
      <c r="Q401" s="117"/>
      <c r="R401" s="117"/>
    </row>
    <row r="402" spans="17:18" ht="15.75">
      <c r="Q402" s="117"/>
      <c r="R402" s="117"/>
    </row>
    <row r="403" spans="17:18" ht="15.75">
      <c r="Q403" s="117"/>
      <c r="R403" s="117"/>
    </row>
    <row r="404" spans="17:18" ht="15.75">
      <c r="Q404" s="117"/>
      <c r="R404" s="117"/>
    </row>
    <row r="405" spans="17:18" ht="15.75">
      <c r="Q405" s="117"/>
      <c r="R405" s="117"/>
    </row>
    <row r="406" spans="17:18" ht="15.75">
      <c r="Q406" s="117"/>
      <c r="R406" s="117"/>
    </row>
    <row r="407" spans="17:18" ht="15.75">
      <c r="Q407" s="117"/>
      <c r="R407" s="117"/>
    </row>
    <row r="408" spans="17:18" ht="15.75">
      <c r="Q408" s="117"/>
      <c r="R408" s="117"/>
    </row>
    <row r="409" spans="17:18" ht="15.75">
      <c r="Q409" s="117"/>
      <c r="R409" s="117"/>
    </row>
    <row r="410" spans="17:18" ht="15.75">
      <c r="Q410" s="117"/>
      <c r="R410" s="117"/>
    </row>
    <row r="411" spans="17:18" ht="15.75">
      <c r="Q411" s="117"/>
      <c r="R411" s="117"/>
    </row>
    <row r="412" spans="17:18" ht="15.75">
      <c r="Q412" s="117"/>
      <c r="R412" s="117"/>
    </row>
    <row r="413" spans="17:18" ht="15.75">
      <c r="Q413" s="117"/>
      <c r="R413" s="117"/>
    </row>
    <row r="414" spans="17:18" ht="15.75">
      <c r="Q414" s="117"/>
      <c r="R414" s="117"/>
    </row>
    <row r="415" spans="17:18" ht="15.75">
      <c r="Q415" s="117"/>
      <c r="R415" s="117"/>
    </row>
    <row r="416" spans="17:18" ht="15.75">
      <c r="Q416" s="117"/>
      <c r="R416" s="117"/>
    </row>
    <row r="417" spans="17:18" ht="15.75">
      <c r="Q417" s="117"/>
      <c r="R417" s="117"/>
    </row>
    <row r="418" spans="17:18" ht="15.75">
      <c r="Q418" s="117"/>
      <c r="R418" s="117"/>
    </row>
    <row r="419" spans="17:18" ht="15.75">
      <c r="Q419" s="117"/>
      <c r="R419" s="117"/>
    </row>
    <row r="420" spans="17:18" ht="15.75">
      <c r="Q420" s="117"/>
      <c r="R420" s="117"/>
    </row>
    <row r="421" spans="17:18" ht="15.75">
      <c r="Q421" s="117"/>
      <c r="R421" s="117"/>
    </row>
    <row r="422" spans="17:18" ht="15.75">
      <c r="Q422" s="117"/>
      <c r="R422" s="117"/>
    </row>
    <row r="423" spans="17:18" ht="15.75">
      <c r="Q423" s="117"/>
      <c r="R423" s="117"/>
    </row>
    <row r="424" spans="17:18" ht="15.75">
      <c r="Q424" s="117"/>
      <c r="R424" s="117"/>
    </row>
    <row r="425" spans="17:18" ht="15.75">
      <c r="Q425" s="117"/>
      <c r="R425" s="117"/>
    </row>
    <row r="426" spans="17:18" ht="15.75">
      <c r="Q426" s="117"/>
      <c r="R426" s="117"/>
    </row>
    <row r="427" spans="17:18" ht="15.75">
      <c r="Q427" s="117"/>
      <c r="R427" s="117"/>
    </row>
    <row r="428" spans="17:18" ht="15.75">
      <c r="Q428" s="117"/>
      <c r="R428" s="117"/>
    </row>
    <row r="429" spans="17:18" ht="15.75">
      <c r="Q429" s="117"/>
      <c r="R429" s="117"/>
    </row>
    <row r="430" spans="17:18" ht="15.75">
      <c r="Q430" s="117"/>
      <c r="R430" s="117"/>
    </row>
    <row r="431" spans="17:18" ht="15.75">
      <c r="Q431" s="117"/>
      <c r="R431" s="117"/>
    </row>
  </sheetData>
  <sheetProtection password="EA02" sheet="1" objects="1" scenarios="1" selectLockedCells="1"/>
  <mergeCells count="8">
    <mergeCell ref="A3:J3"/>
    <mergeCell ref="N3:O3"/>
    <mergeCell ref="N27:O27"/>
    <mergeCell ref="N19:O19"/>
    <mergeCell ref="N21:O21"/>
    <mergeCell ref="N22:O22"/>
    <mergeCell ref="N15:O15"/>
    <mergeCell ref="N14:O14"/>
  </mergeCells>
  <conditionalFormatting sqref="N6">
    <cfRule type="cellIs" priority="1" dxfId="9" operator="lessThan" stopIfTrue="1">
      <formula>var22101+var22102+var22103+var22104+var22105+var22106+var22107</formula>
    </cfRule>
  </conditionalFormatting>
  <conditionalFormatting sqref="N22:O22">
    <cfRule type="cellIs" priority="2" dxfId="9" operator="lessThan" stopIfTrue="1">
      <formula>var22241+var22242+var22243+var22244</formula>
    </cfRule>
  </conditionalFormatting>
  <dataValidations count="10">
    <dataValidation type="whole" operator="greaterThanOrEqual" allowBlank="1" showInputMessage="1" showErrorMessage="1" errorTitle="ATTENZIONE!" error="VALORE ERRATO OPPURE&#10;MINORE DELLA SOMMA  DEI DI CUI" sqref="O6">
      <formula1>SUM(M7:M12)</formula1>
    </dataValidation>
    <dataValidation operator="greaterThanOrEqual" allowBlank="1" showInputMessage="1" showErrorMessage="1" errorTitle="                     ATTENZIONE!" error="IMMETTERE UN NUMERO INTERO POSITIVO" sqref="Q19 Q21:Q22 Q27"/>
    <dataValidation type="whole" showInputMessage="1" showErrorMessage="1" error="VALORE ERRATO O MAGGIORE VOCE 22220" sqref="L20">
      <formula1>0</formula1>
      <formula2>N19</formula2>
    </dataValidation>
    <dataValidation type="whole" operator="greaterThanOrEqual" allowBlank="1" showInputMessage="1" showErrorMessage="1" errorTitle="                     ATTENZIONE!" error="IMMETTERE UN NUMERO INTERO POSITIVO" sqref="L16 N21:O21 N19:O19 N27:O27">
      <formula1>0</formula1>
    </dataValidation>
    <dataValidation type="whole" operator="greaterThanOrEqual" allowBlank="1" showInputMessage="1" showErrorMessage="1" sqref="L17:L18">
      <formula1>0</formula1>
    </dataValidation>
    <dataValidation type="whole" operator="greaterThanOrEqual" allowBlank="1" showInputMessage="1" showErrorMessage="1" errorTitle="ATTENZIONE!" error="VALORE ERRATO OPPURE&#10;MINORE DELLA SOMMA  DEI DI CUI" sqref="N6">
      <formula1>var22101+var22102+var22103+var22104+var22105+var22106+var22107</formula1>
    </dataValidation>
    <dataValidation type="whole" operator="greaterThanOrEqual" showInputMessage="1" showErrorMessage="1" errorTitle="                     ATTENZIONE!" error="VALORE ERRATO OPPURE&#10;MINORE DELLA SOMMA  DEI DI CUI" sqref="N22:O22">
      <formula1>var22241+var22242+var22243+var22244</formula1>
    </dataValidation>
    <dataValidation type="whole" showInputMessage="1" showErrorMessage="1" errorTitle="                     ATTENZIONE!" error="VALORE ERRATO OPPURE&#10;DI CUI MAGGIORE TOTALE" sqref="L7:L13">
      <formula1>0</formula1>
      <formula2>var22100</formula2>
    </dataValidation>
    <dataValidation type="whole" showInputMessage="1" showErrorMessage="1" errorTitle="                     ATTENZIONE!" error="VALORE ERRATO OPPURE&#10;DI CUI MAGGIORE TOTALE" sqref="L23:L26">
      <formula1>0</formula1>
      <formula2>var22240</formula2>
    </dataValidation>
    <dataValidation type="whole" showInputMessage="1" showErrorMessage="1" error="VALORE ERRATO OPPURE&#10;DI CUI MAGGIORE TOTALE" sqref="L23:L26">
      <formula1>0</formula1>
      <formula2>var22240</formula2>
    </dataValidation>
  </dataValidations>
  <printOptions/>
  <pageMargins left="0.25" right="0.4724409448818898" top="0.984251968503937" bottom="0.984251968503937" header="0.5118110236220472" footer="0.5118110236220472"/>
  <pageSetup horizontalDpi="600" verticalDpi="600" orientation="landscape" paperSize="9" scale="70" r:id="rId4"/>
  <ignoredErrors>
    <ignoredError sqref="N14:N15" unlockedFormula="1"/>
  </ignoredError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462"/>
  <sheetViews>
    <sheetView showGridLines="0" zoomScale="115" zoomScaleNormal="115" zoomScaleSheetLayoutView="100" zoomScalePageLayoutView="0" workbookViewId="0" topLeftCell="A1">
      <selection activeCell="L5" sqref="L5"/>
    </sheetView>
  </sheetViews>
  <sheetFormatPr defaultColWidth="9.140625" defaultRowHeight="12.75"/>
  <cols>
    <col min="1" max="1" width="4.421875" style="22" customWidth="1"/>
    <col min="2" max="2" width="6.00390625" style="22" customWidth="1"/>
    <col min="3" max="3" width="10.00390625" style="22" customWidth="1"/>
    <col min="4" max="4" width="9.57421875" style="22" customWidth="1"/>
    <col min="5" max="5" width="2.7109375" style="22" customWidth="1"/>
    <col min="6" max="6" width="8.140625" style="22" customWidth="1"/>
    <col min="7" max="7" width="2.28125" style="22" customWidth="1"/>
    <col min="8" max="8" width="11.140625" style="22" customWidth="1"/>
    <col min="9" max="9" width="2.7109375" style="22" customWidth="1"/>
    <col min="10" max="10" width="9.7109375" style="22" customWidth="1"/>
    <col min="11" max="11" width="1.8515625" style="22" customWidth="1"/>
    <col min="12" max="12" width="14.00390625" style="35" customWidth="1"/>
    <col min="13" max="13" width="2.140625" style="3" customWidth="1"/>
    <col min="14" max="14" width="8.421875" style="3" customWidth="1"/>
    <col min="15" max="15" width="2.140625" style="3" customWidth="1"/>
    <col min="16" max="16" width="7.28125" style="3" customWidth="1"/>
    <col min="17" max="17" width="7.8515625" style="22" customWidth="1"/>
    <col min="18" max="18" width="3.140625" style="22" customWidth="1"/>
    <col min="19" max="19" width="27.00390625" style="22" customWidth="1"/>
    <col min="20" max="30" width="9.140625" style="22" customWidth="1"/>
    <col min="31" max="31" width="32.28125" style="22" customWidth="1"/>
    <col min="32" max="16384" width="9.140625" style="22" customWidth="1"/>
  </cols>
  <sheetData>
    <row r="1" spans="1:35" s="72" customFormat="1" ht="12.75">
      <c r="A1" s="120" t="s">
        <v>227</v>
      </c>
      <c r="B1" s="120"/>
      <c r="C1" s="120"/>
      <c r="D1" s="121"/>
      <c r="E1" s="121"/>
      <c r="F1" s="121"/>
      <c r="G1" s="121"/>
      <c r="H1" s="121"/>
      <c r="I1" s="121"/>
      <c r="J1" s="121"/>
      <c r="K1" s="121"/>
      <c r="L1" s="122"/>
      <c r="M1" s="123"/>
      <c r="N1" s="123"/>
      <c r="O1" s="123"/>
      <c r="P1" s="123"/>
      <c r="Q1" s="121"/>
      <c r="U1" s="114"/>
      <c r="V1" s="114"/>
      <c r="X1" s="114"/>
      <c r="Y1" s="114"/>
      <c r="AI1" s="72" t="s">
        <v>474</v>
      </c>
    </row>
    <row r="2" spans="1:25" ht="11.25">
      <c r="A2" s="512" t="s">
        <v>73</v>
      </c>
      <c r="B2" s="512"/>
      <c r="C2" s="512"/>
      <c r="D2" s="512"/>
      <c r="E2" s="512"/>
      <c r="F2" s="512"/>
      <c r="G2" s="512"/>
      <c r="H2" s="512"/>
      <c r="I2" s="512"/>
      <c r="J2" s="513"/>
      <c r="K2" s="516" t="s">
        <v>228</v>
      </c>
      <c r="L2" s="517"/>
      <c r="M2" s="517"/>
      <c r="N2" s="517"/>
      <c r="O2" s="518" t="s">
        <v>229</v>
      </c>
      <c r="P2" s="519"/>
      <c r="Q2" s="520"/>
      <c r="U2" s="117"/>
      <c r="V2" s="117"/>
      <c r="X2" s="117"/>
      <c r="Y2" s="117"/>
    </row>
    <row r="3" spans="1:25" ht="11.25">
      <c r="A3" s="512"/>
      <c r="B3" s="512"/>
      <c r="C3" s="512"/>
      <c r="D3" s="512"/>
      <c r="E3" s="512"/>
      <c r="F3" s="512"/>
      <c r="G3" s="512"/>
      <c r="H3" s="512"/>
      <c r="I3" s="512"/>
      <c r="J3" s="513"/>
      <c r="K3" s="518" t="s">
        <v>230</v>
      </c>
      <c r="L3" s="520"/>
      <c r="M3" s="518" t="s">
        <v>231</v>
      </c>
      <c r="N3" s="519"/>
      <c r="O3" s="521"/>
      <c r="P3" s="522"/>
      <c r="Q3" s="523"/>
      <c r="U3" s="117"/>
      <c r="V3" s="117"/>
      <c r="X3" s="117"/>
      <c r="Y3" s="117"/>
    </row>
    <row r="4" spans="1:25" ht="12" thickBot="1">
      <c r="A4" s="514"/>
      <c r="B4" s="514"/>
      <c r="C4" s="514"/>
      <c r="D4" s="514"/>
      <c r="E4" s="514"/>
      <c r="F4" s="514"/>
      <c r="G4" s="514"/>
      <c r="H4" s="514"/>
      <c r="I4" s="514"/>
      <c r="J4" s="515"/>
      <c r="K4" s="524"/>
      <c r="L4" s="523"/>
      <c r="M4" s="524"/>
      <c r="N4" s="522"/>
      <c r="O4" s="524"/>
      <c r="P4" s="525"/>
      <c r="Q4" s="526"/>
      <c r="U4" s="117"/>
      <c r="V4" s="117"/>
      <c r="X4" s="117"/>
      <c r="Y4" s="117"/>
    </row>
    <row r="5" spans="1:25" ht="13.5" thickBot="1">
      <c r="A5" s="124" t="s">
        <v>232</v>
      </c>
      <c r="B5" s="124"/>
      <c r="C5" s="124"/>
      <c r="D5" s="124"/>
      <c r="E5" s="124"/>
      <c r="F5" s="124"/>
      <c r="G5" s="124"/>
      <c r="H5" s="124"/>
      <c r="I5" s="124"/>
      <c r="J5" s="125">
        <v>3110</v>
      </c>
      <c r="K5" s="126">
        <v>0</v>
      </c>
      <c r="L5" s="24"/>
      <c r="M5" s="127">
        <v>1</v>
      </c>
      <c r="N5" s="24"/>
      <c r="O5" s="128">
        <v>2</v>
      </c>
      <c r="P5" s="537" t="s">
        <v>233</v>
      </c>
      <c r="Q5" s="538"/>
      <c r="U5" s="117"/>
      <c r="V5" s="117"/>
      <c r="X5" s="117"/>
      <c r="Y5" s="117"/>
    </row>
    <row r="6" spans="1:25" ht="13.5" thickBot="1">
      <c r="A6" s="124" t="s">
        <v>234</v>
      </c>
      <c r="B6" s="124"/>
      <c r="C6" s="124"/>
      <c r="D6" s="124"/>
      <c r="E6" s="124"/>
      <c r="F6" s="124"/>
      <c r="G6" s="124"/>
      <c r="H6" s="124"/>
      <c r="I6" s="124"/>
      <c r="J6" s="129">
        <v>3120</v>
      </c>
      <c r="K6" s="126">
        <v>0</v>
      </c>
      <c r="L6" s="24"/>
      <c r="M6" s="127">
        <v>1</v>
      </c>
      <c r="N6" s="24"/>
      <c r="O6" s="127">
        <v>2</v>
      </c>
      <c r="P6" s="508"/>
      <c r="Q6" s="509"/>
      <c r="U6" s="117"/>
      <c r="V6" s="117"/>
      <c r="X6" s="117"/>
      <c r="Y6" s="117"/>
    </row>
    <row r="7" spans="1:25" ht="13.5" thickBot="1">
      <c r="A7" s="124" t="s">
        <v>235</v>
      </c>
      <c r="B7" s="124"/>
      <c r="C7" s="124"/>
      <c r="D7" s="124"/>
      <c r="E7" s="124"/>
      <c r="F7" s="124"/>
      <c r="G7" s="124"/>
      <c r="H7" s="124"/>
      <c r="I7" s="124"/>
      <c r="J7" s="129">
        <v>3130</v>
      </c>
      <c r="K7" s="126">
        <v>0</v>
      </c>
      <c r="L7" s="24"/>
      <c r="M7" s="127">
        <v>1</v>
      </c>
      <c r="N7" s="24"/>
      <c r="O7" s="127">
        <v>2</v>
      </c>
      <c r="P7" s="508"/>
      <c r="Q7" s="509"/>
      <c r="U7" s="117"/>
      <c r="V7" s="117"/>
      <c r="X7" s="117"/>
      <c r="Y7" s="117"/>
    </row>
    <row r="8" spans="1:25" ht="13.5" thickBot="1">
      <c r="A8" s="124" t="s">
        <v>236</v>
      </c>
      <c r="B8" s="124"/>
      <c r="C8" s="124"/>
      <c r="D8" s="124"/>
      <c r="E8" s="124"/>
      <c r="F8" s="124"/>
      <c r="G8" s="124"/>
      <c r="H8" s="124"/>
      <c r="I8" s="124"/>
      <c r="J8" s="129">
        <v>3140</v>
      </c>
      <c r="K8" s="126">
        <v>0</v>
      </c>
      <c r="L8" s="24"/>
      <c r="M8" s="127">
        <v>1</v>
      </c>
      <c r="N8" s="24"/>
      <c r="O8" s="127">
        <v>2</v>
      </c>
      <c r="P8" s="508"/>
      <c r="Q8" s="509"/>
      <c r="U8" s="117"/>
      <c r="V8" s="117"/>
      <c r="X8" s="117"/>
      <c r="Y8" s="117"/>
    </row>
    <row r="9" spans="1:25" ht="13.5" thickBot="1">
      <c r="A9" s="124" t="s">
        <v>237</v>
      </c>
      <c r="B9" s="124"/>
      <c r="C9" s="124"/>
      <c r="D9" s="124"/>
      <c r="E9" s="124"/>
      <c r="F9" s="124"/>
      <c r="G9" s="124"/>
      <c r="H9" s="124"/>
      <c r="I9" s="124"/>
      <c r="J9" s="129">
        <v>3150</v>
      </c>
      <c r="K9" s="126">
        <v>0</v>
      </c>
      <c r="L9" s="24"/>
      <c r="M9" s="127">
        <v>1</v>
      </c>
      <c r="N9" s="24"/>
      <c r="O9" s="127">
        <v>2</v>
      </c>
      <c r="P9" s="508"/>
      <c r="Q9" s="509"/>
      <c r="U9" s="117"/>
      <c r="V9" s="117"/>
      <c r="X9" s="117"/>
      <c r="Y9" s="117"/>
    </row>
    <row r="10" spans="1:32" ht="13.5" thickBot="1">
      <c r="A10" s="124" t="s">
        <v>238</v>
      </c>
      <c r="B10" s="124"/>
      <c r="C10" s="124"/>
      <c r="D10" s="124"/>
      <c r="E10" s="124"/>
      <c r="F10" s="124"/>
      <c r="G10" s="124"/>
      <c r="H10" s="124"/>
      <c r="I10" s="124"/>
      <c r="J10" s="130">
        <v>3100</v>
      </c>
      <c r="K10" s="126">
        <v>0</v>
      </c>
      <c r="L10" s="131">
        <f>var31100+var31200+var31300+var31400+var31500</f>
        <v>0</v>
      </c>
      <c r="M10" s="290">
        <v>1</v>
      </c>
      <c r="N10" s="131">
        <f>var31101+var31201+var31301+var31401+var31501</f>
        <v>0</v>
      </c>
      <c r="O10" s="3">
        <v>2</v>
      </c>
      <c r="P10" s="491">
        <f>var31202+var31302+var31402+var31502</f>
        <v>0</v>
      </c>
      <c r="Q10" s="492"/>
      <c r="U10" s="117"/>
      <c r="V10" s="117"/>
      <c r="X10" s="117"/>
      <c r="Y10" s="117"/>
      <c r="AF10" s="285">
        <f>IF(ISBLANK(var31100),0,1)+IF(ISBLANK(var31200),0,1)+IF(ISBLANK(var31300),0,1)+IF(ISBLANK(var31400),0,1)+IF(ISBLANK(var31500),0,1)</f>
        <v>0</v>
      </c>
    </row>
    <row r="11" spans="1:25" ht="13.5" customHeight="1" thickBot="1">
      <c r="A11" s="124" t="s">
        <v>242</v>
      </c>
      <c r="B11" s="124"/>
      <c r="C11" s="124"/>
      <c r="D11" s="124"/>
      <c r="E11" s="124"/>
      <c r="F11" s="124"/>
      <c r="G11" s="124"/>
      <c r="H11" s="124"/>
      <c r="I11" s="124"/>
      <c r="J11" s="129">
        <v>3010</v>
      </c>
      <c r="K11" s="126">
        <v>0</v>
      </c>
      <c r="L11" s="24"/>
      <c r="M11" s="132">
        <v>1</v>
      </c>
      <c r="N11" s="24"/>
      <c r="O11" s="132">
        <v>2</v>
      </c>
      <c r="P11" s="508"/>
      <c r="Q11" s="509"/>
      <c r="U11" s="117"/>
      <c r="V11" s="117"/>
      <c r="X11" s="117"/>
      <c r="Y11" s="117"/>
    </row>
    <row r="12" spans="1:25" ht="13.5" thickBot="1">
      <c r="A12" s="124" t="s">
        <v>243</v>
      </c>
      <c r="B12" s="124"/>
      <c r="C12" s="124"/>
      <c r="D12" s="124"/>
      <c r="E12" s="124"/>
      <c r="F12" s="124"/>
      <c r="G12" s="124"/>
      <c r="H12" s="124"/>
      <c r="I12" s="124"/>
      <c r="J12" s="129">
        <v>3020</v>
      </c>
      <c r="K12" s="133">
        <v>0</v>
      </c>
      <c r="L12" s="24"/>
      <c r="M12" s="134">
        <v>1</v>
      </c>
      <c r="N12" s="24"/>
      <c r="O12" s="134">
        <v>2</v>
      </c>
      <c r="P12" s="508"/>
      <c r="Q12" s="509"/>
      <c r="U12" s="117"/>
      <c r="V12" s="117"/>
      <c r="X12" s="117"/>
      <c r="Y12" s="117"/>
    </row>
    <row r="13" spans="1:25" s="137" customFormat="1" ht="13.5" customHeight="1">
      <c r="A13" s="135" t="s">
        <v>244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6"/>
      <c r="L13" s="291"/>
      <c r="M13" s="136"/>
      <c r="N13" s="292"/>
      <c r="O13" s="136"/>
      <c r="P13" s="292"/>
      <c r="Q13" s="292"/>
      <c r="U13" s="152"/>
      <c r="V13" s="152"/>
      <c r="X13" s="152"/>
      <c r="Y13" s="152"/>
    </row>
    <row r="14" spans="1:25" ht="11.25" customHeight="1">
      <c r="A14" s="527" t="s">
        <v>259</v>
      </c>
      <c r="B14" s="528"/>
      <c r="C14" s="528"/>
      <c r="D14" s="528"/>
      <c r="E14" s="528"/>
      <c r="F14" s="528"/>
      <c r="G14" s="528"/>
      <c r="H14" s="528"/>
      <c r="I14" s="528"/>
      <c r="J14" s="528"/>
      <c r="K14" s="528"/>
      <c r="L14" s="528"/>
      <c r="M14" s="528"/>
      <c r="N14" s="528"/>
      <c r="O14" s="528"/>
      <c r="P14" s="528"/>
      <c r="Q14" s="529"/>
      <c r="U14" s="117"/>
      <c r="V14" s="117"/>
      <c r="X14" s="117"/>
      <c r="Y14" s="117"/>
    </row>
    <row r="15" spans="1:25" ht="11.25" customHeight="1" thickBot="1">
      <c r="A15" s="530"/>
      <c r="B15" s="530"/>
      <c r="C15" s="530"/>
      <c r="D15" s="530"/>
      <c r="E15" s="530"/>
      <c r="F15" s="530"/>
      <c r="G15" s="530"/>
      <c r="H15" s="530"/>
      <c r="I15" s="530"/>
      <c r="J15" s="530"/>
      <c r="K15" s="530"/>
      <c r="L15" s="530"/>
      <c r="M15" s="530"/>
      <c r="N15" s="530"/>
      <c r="O15" s="530"/>
      <c r="P15" s="531"/>
      <c r="Q15" s="532"/>
      <c r="U15" s="117"/>
      <c r="V15" s="117"/>
      <c r="X15" s="117"/>
      <c r="Y15" s="117"/>
    </row>
    <row r="16" spans="1:25" ht="11.25" customHeight="1" thickBot="1" thickTop="1">
      <c r="A16" s="533" t="s">
        <v>245</v>
      </c>
      <c r="B16" s="534"/>
      <c r="C16" s="534"/>
      <c r="D16" s="534"/>
      <c r="E16" s="534"/>
      <c r="F16" s="534"/>
      <c r="G16" s="534"/>
      <c r="H16" s="534"/>
      <c r="I16" s="534"/>
      <c r="J16" s="139"/>
      <c r="K16" s="127"/>
      <c r="L16" s="293"/>
      <c r="M16" s="127"/>
      <c r="N16" s="138">
        <v>31003</v>
      </c>
      <c r="O16" s="140"/>
      <c r="P16" s="535"/>
      <c r="Q16" s="536"/>
      <c r="U16" s="117"/>
      <c r="V16" s="117"/>
      <c r="X16" s="117"/>
      <c r="Y16" s="117"/>
    </row>
    <row r="17" spans="1:25" ht="11.25" customHeight="1" thickTop="1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2"/>
      <c r="L17" s="289"/>
      <c r="M17" s="2"/>
      <c r="N17" s="294"/>
      <c r="O17" s="2"/>
      <c r="P17" s="294"/>
      <c r="Q17" s="295"/>
      <c r="U17" s="117"/>
      <c r="V17" s="117"/>
      <c r="X17" s="117"/>
      <c r="Y17" s="117"/>
    </row>
    <row r="18" spans="1:25" ht="11.25" customHeight="1">
      <c r="A18" s="539" t="s">
        <v>260</v>
      </c>
      <c r="B18" s="539"/>
      <c r="C18" s="539"/>
      <c r="D18" s="539"/>
      <c r="E18" s="539"/>
      <c r="F18" s="539"/>
      <c r="G18" s="539"/>
      <c r="H18" s="539"/>
      <c r="I18" s="539"/>
      <c r="J18" s="539"/>
      <c r="K18" s="539"/>
      <c r="L18" s="539"/>
      <c r="M18" s="539"/>
      <c r="N18" s="539"/>
      <c r="O18" s="539"/>
      <c r="P18" s="539"/>
      <c r="Q18" s="540"/>
      <c r="U18" s="117"/>
      <c r="V18" s="117"/>
      <c r="X18" s="117"/>
      <c r="Y18" s="117"/>
    </row>
    <row r="19" spans="1:25" ht="12" thickBot="1">
      <c r="A19" s="541"/>
      <c r="B19" s="541"/>
      <c r="C19" s="541"/>
      <c r="D19" s="541"/>
      <c r="E19" s="541"/>
      <c r="F19" s="541"/>
      <c r="G19" s="541"/>
      <c r="H19" s="541"/>
      <c r="I19" s="541"/>
      <c r="J19" s="541"/>
      <c r="K19" s="541"/>
      <c r="L19" s="541"/>
      <c r="M19" s="541"/>
      <c r="N19" s="541"/>
      <c r="O19" s="541"/>
      <c r="P19" s="541"/>
      <c r="Q19" s="542"/>
      <c r="U19" s="117"/>
      <c r="V19" s="117"/>
      <c r="X19" s="117"/>
      <c r="Y19" s="117"/>
    </row>
    <row r="20" spans="1:25" ht="14.25" thickBot="1" thickTop="1">
      <c r="A20" s="543" t="s">
        <v>246</v>
      </c>
      <c r="B20" s="544"/>
      <c r="C20" s="126">
        <v>32110</v>
      </c>
      <c r="D20" s="142"/>
      <c r="E20" s="545" t="s">
        <v>247</v>
      </c>
      <c r="F20" s="545"/>
      <c r="G20" s="544"/>
      <c r="H20" s="127">
        <v>32120</v>
      </c>
      <c r="I20" s="535"/>
      <c r="J20" s="546"/>
      <c r="K20" s="536"/>
      <c r="L20" s="128" t="s">
        <v>248</v>
      </c>
      <c r="M20" s="543">
        <v>32100</v>
      </c>
      <c r="N20" s="545"/>
      <c r="O20" s="545"/>
      <c r="P20" s="547">
        <f>var32110+var32120</f>
        <v>0</v>
      </c>
      <c r="Q20" s="548"/>
      <c r="U20" s="117"/>
      <c r="V20" s="117"/>
      <c r="X20" s="117"/>
      <c r="Y20" s="117"/>
    </row>
    <row r="21" spans="21:25" ht="12" thickTop="1">
      <c r="U21" s="117"/>
      <c r="V21" s="117"/>
      <c r="X21" s="117"/>
      <c r="Y21" s="117"/>
    </row>
    <row r="22" spans="1:25" s="72" customFormat="1" ht="12.75">
      <c r="A22" s="122" t="s">
        <v>249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43"/>
      <c r="N22" s="143"/>
      <c r="O22" s="143"/>
      <c r="P22" s="143"/>
      <c r="Q22" s="122"/>
      <c r="U22" s="114"/>
      <c r="V22" s="114"/>
      <c r="X22" s="114"/>
      <c r="Y22" s="114"/>
    </row>
    <row r="23" spans="1:25" ht="16.5" customHeight="1">
      <c r="A23" s="551" t="s">
        <v>250</v>
      </c>
      <c r="B23" s="551"/>
      <c r="C23" s="551"/>
      <c r="D23" s="551"/>
      <c r="E23" s="551"/>
      <c r="F23" s="551"/>
      <c r="G23" s="551"/>
      <c r="H23" s="552"/>
      <c r="I23" s="516" t="s">
        <v>251</v>
      </c>
      <c r="J23" s="517"/>
      <c r="K23" s="517"/>
      <c r="L23" s="555"/>
      <c r="M23" s="518" t="s">
        <v>252</v>
      </c>
      <c r="N23" s="520"/>
      <c r="O23" s="518" t="s">
        <v>253</v>
      </c>
      <c r="P23" s="519"/>
      <c r="Q23" s="520"/>
      <c r="R23" s="510" t="s">
        <v>240</v>
      </c>
      <c r="S23" s="510"/>
      <c r="T23" s="285"/>
      <c r="U23" s="284"/>
      <c r="V23" s="117"/>
      <c r="X23" s="117"/>
      <c r="Y23" s="117"/>
    </row>
    <row r="24" spans="1:25" ht="18.75" customHeight="1">
      <c r="A24" s="551"/>
      <c r="B24" s="551"/>
      <c r="C24" s="551"/>
      <c r="D24" s="551"/>
      <c r="E24" s="551"/>
      <c r="F24" s="551"/>
      <c r="G24" s="551"/>
      <c r="H24" s="552"/>
      <c r="I24" s="518" t="s">
        <v>254</v>
      </c>
      <c r="J24" s="556"/>
      <c r="K24" s="518" t="s">
        <v>255</v>
      </c>
      <c r="L24" s="520"/>
      <c r="M24" s="521"/>
      <c r="N24" s="523"/>
      <c r="O24" s="521"/>
      <c r="P24" s="522"/>
      <c r="Q24" s="523"/>
      <c r="R24" s="510"/>
      <c r="S24" s="510"/>
      <c r="T24" s="285"/>
      <c r="U24" s="284"/>
      <c r="V24" s="117"/>
      <c r="X24" s="117"/>
      <c r="Y24" s="117"/>
    </row>
    <row r="25" spans="1:25" ht="32.25" customHeight="1" thickBot="1">
      <c r="A25" s="553"/>
      <c r="B25" s="553"/>
      <c r="C25" s="553"/>
      <c r="D25" s="553"/>
      <c r="E25" s="553"/>
      <c r="F25" s="553"/>
      <c r="G25" s="553"/>
      <c r="H25" s="554"/>
      <c r="I25" s="557"/>
      <c r="J25" s="558"/>
      <c r="K25" s="524"/>
      <c r="L25" s="523"/>
      <c r="M25" s="524"/>
      <c r="N25" s="523"/>
      <c r="O25" s="521"/>
      <c r="P25" s="522"/>
      <c r="Q25" s="523"/>
      <c r="R25" s="510"/>
      <c r="S25" s="511"/>
      <c r="T25" s="285"/>
      <c r="U25" s="284"/>
      <c r="V25" s="117"/>
      <c r="X25" s="117"/>
      <c r="Y25" s="117"/>
    </row>
    <row r="26" spans="1:25" ht="13.5" thickBot="1">
      <c r="A26" s="144" t="s">
        <v>256</v>
      </c>
      <c r="B26" s="144"/>
      <c r="C26" s="144"/>
      <c r="D26" s="144"/>
      <c r="E26" s="144"/>
      <c r="F26" s="144"/>
      <c r="G26" s="144"/>
      <c r="H26" s="144">
        <v>3310</v>
      </c>
      <c r="I26" s="126">
        <v>0</v>
      </c>
      <c r="J26" s="24"/>
      <c r="K26" s="127">
        <v>1</v>
      </c>
      <c r="L26" s="24"/>
      <c r="M26" s="127">
        <v>2</v>
      </c>
      <c r="N26" s="24"/>
      <c r="O26" s="127">
        <v>3</v>
      </c>
      <c r="P26" s="508"/>
      <c r="Q26" s="509"/>
      <c r="R26" s="147">
        <v>4</v>
      </c>
      <c r="S26" s="24"/>
      <c r="T26" s="284" t="s">
        <v>239</v>
      </c>
      <c r="U26" s="284"/>
      <c r="V26" s="117"/>
      <c r="X26" s="117"/>
      <c r="Y26" s="117"/>
    </row>
    <row r="27" spans="1:25" ht="13.5" thickBot="1">
      <c r="A27" s="145" t="s">
        <v>257</v>
      </c>
      <c r="B27" s="145"/>
      <c r="C27" s="145"/>
      <c r="D27" s="145"/>
      <c r="E27" s="145"/>
      <c r="F27" s="145"/>
      <c r="G27" s="145"/>
      <c r="H27" s="145">
        <v>3320</v>
      </c>
      <c r="I27" s="126">
        <v>0</v>
      </c>
      <c r="J27" s="24"/>
      <c r="K27" s="127">
        <v>1</v>
      </c>
      <c r="L27" s="24"/>
      <c r="M27" s="128">
        <v>2</v>
      </c>
      <c r="N27" s="146" t="s">
        <v>233</v>
      </c>
      <c r="O27" s="126">
        <v>3</v>
      </c>
      <c r="P27" s="508"/>
      <c r="Q27" s="509"/>
      <c r="R27" s="147">
        <v>4</v>
      </c>
      <c r="S27" s="24"/>
      <c r="T27" s="284" t="s">
        <v>241</v>
      </c>
      <c r="U27" s="284"/>
      <c r="V27" s="117"/>
      <c r="X27" s="117"/>
      <c r="Y27" s="117"/>
    </row>
    <row r="28" spans="1:25" ht="13.5" thickBot="1">
      <c r="A28" s="145" t="s">
        <v>38</v>
      </c>
      <c r="B28" s="145"/>
      <c r="C28" s="145"/>
      <c r="D28" s="145"/>
      <c r="E28" s="145"/>
      <c r="F28" s="145"/>
      <c r="G28" s="145"/>
      <c r="H28" s="145">
        <v>3325</v>
      </c>
      <c r="I28" s="126">
        <v>0</v>
      </c>
      <c r="J28" s="24"/>
      <c r="K28" s="127">
        <v>1</v>
      </c>
      <c r="L28" s="24"/>
      <c r="M28" s="128">
        <v>2</v>
      </c>
      <c r="N28" s="146" t="s">
        <v>233</v>
      </c>
      <c r="O28" s="126">
        <v>3</v>
      </c>
      <c r="P28" s="508"/>
      <c r="Q28" s="509"/>
      <c r="R28" s="147">
        <v>4</v>
      </c>
      <c r="S28" s="24"/>
      <c r="T28" s="285"/>
      <c r="U28" s="284"/>
      <c r="V28" s="117"/>
      <c r="X28" s="117"/>
      <c r="Y28" s="117"/>
    </row>
    <row r="29" spans="1:25" ht="12.75" customHeight="1" thickBot="1">
      <c r="A29" s="145" t="s">
        <v>258</v>
      </c>
      <c r="B29" s="145"/>
      <c r="C29" s="145"/>
      <c r="D29" s="145"/>
      <c r="E29" s="145"/>
      <c r="F29" s="145"/>
      <c r="G29" s="145"/>
      <c r="H29" s="145">
        <v>3330</v>
      </c>
      <c r="I29" s="133">
        <v>0</v>
      </c>
      <c r="J29" s="24"/>
      <c r="K29" s="147">
        <v>1</v>
      </c>
      <c r="L29" s="24"/>
      <c r="M29" s="148">
        <v>2</v>
      </c>
      <c r="N29" s="149" t="s">
        <v>233</v>
      </c>
      <c r="O29" s="150">
        <v>3</v>
      </c>
      <c r="P29" s="549" t="s">
        <v>233</v>
      </c>
      <c r="Q29" s="550"/>
      <c r="R29" s="126">
        <v>4</v>
      </c>
      <c r="S29" s="24"/>
      <c r="T29" s="285"/>
      <c r="U29" s="284"/>
      <c r="V29" s="117"/>
      <c r="X29" s="117"/>
      <c r="Y29" s="117"/>
    </row>
    <row r="30" spans="19:25" ht="4.5" customHeight="1">
      <c r="S30" s="285"/>
      <c r="T30" s="285"/>
      <c r="U30" s="284"/>
      <c r="V30" s="117"/>
      <c r="X30" s="117"/>
      <c r="Y30" s="117"/>
    </row>
    <row r="31" spans="19:25" ht="11.25">
      <c r="S31" s="285"/>
      <c r="T31" s="285"/>
      <c r="U31" s="284"/>
      <c r="V31" s="117"/>
      <c r="X31" s="117"/>
      <c r="Y31" s="117"/>
    </row>
    <row r="32" spans="16:25" ht="11.25">
      <c r="P32" s="22"/>
      <c r="S32" s="285"/>
      <c r="T32" s="285"/>
      <c r="U32" s="284"/>
      <c r="V32" s="117"/>
      <c r="X32" s="117"/>
      <c r="Y32" s="117"/>
    </row>
    <row r="33" spans="19:25" ht="11.25">
      <c r="S33" s="285"/>
      <c r="T33" s="285"/>
      <c r="U33" s="284"/>
      <c r="V33" s="117"/>
      <c r="X33" s="117"/>
      <c r="Y33" s="117"/>
    </row>
    <row r="34" spans="19:25" ht="11.25">
      <c r="S34" s="285"/>
      <c r="T34" s="285"/>
      <c r="U34" s="284"/>
      <c r="V34" s="117"/>
      <c r="X34" s="117"/>
      <c r="Y34" s="117"/>
    </row>
    <row r="35" spans="19:25" ht="11.25">
      <c r="S35" s="285"/>
      <c r="T35" s="285"/>
      <c r="U35" s="284"/>
      <c r="V35" s="117"/>
      <c r="X35" s="117"/>
      <c r="Y35" s="117"/>
    </row>
    <row r="36" spans="21:25" ht="11.25">
      <c r="U36" s="117"/>
      <c r="V36" s="117"/>
      <c r="X36" s="117"/>
      <c r="Y36" s="117"/>
    </row>
    <row r="37" spans="21:25" ht="11.25">
      <c r="U37" s="117"/>
      <c r="V37" s="117"/>
      <c r="X37" s="117"/>
      <c r="Y37" s="117"/>
    </row>
    <row r="38" spans="21:25" ht="11.25">
      <c r="U38" s="117"/>
      <c r="V38" s="117"/>
      <c r="X38" s="117"/>
      <c r="Y38" s="117"/>
    </row>
    <row r="39" spans="21:25" ht="11.25">
      <c r="U39" s="117"/>
      <c r="V39" s="117"/>
      <c r="X39" s="117"/>
      <c r="Y39" s="117"/>
    </row>
    <row r="40" spans="21:25" ht="11.25">
      <c r="U40" s="117"/>
      <c r="V40" s="117"/>
      <c r="X40" s="117"/>
      <c r="Y40" s="117"/>
    </row>
    <row r="41" spans="21:25" ht="11.25">
      <c r="U41" s="117"/>
      <c r="V41" s="117"/>
      <c r="X41" s="117"/>
      <c r="Y41" s="117"/>
    </row>
    <row r="42" spans="21:25" ht="11.25">
      <c r="U42" s="117"/>
      <c r="V42" s="117"/>
      <c r="X42" s="117"/>
      <c r="Y42" s="117"/>
    </row>
    <row r="43" spans="21:25" ht="11.25">
      <c r="U43" s="117"/>
      <c r="V43" s="117"/>
      <c r="X43" s="117"/>
      <c r="Y43" s="117"/>
    </row>
    <row r="44" spans="21:25" ht="11.25">
      <c r="U44" s="117"/>
      <c r="V44" s="117"/>
      <c r="X44" s="117"/>
      <c r="Y44" s="117"/>
    </row>
    <row r="45" spans="21:25" ht="11.25">
      <c r="U45" s="117"/>
      <c r="V45" s="117"/>
      <c r="X45" s="117"/>
      <c r="Y45" s="117"/>
    </row>
    <row r="46" spans="21:25" ht="11.25">
      <c r="U46" s="117"/>
      <c r="V46" s="117"/>
      <c r="X46" s="117"/>
      <c r="Y46" s="117"/>
    </row>
    <row r="47" spans="21:25" ht="11.25">
      <c r="U47" s="117"/>
      <c r="V47" s="117"/>
      <c r="X47" s="117"/>
      <c r="Y47" s="117"/>
    </row>
    <row r="48" spans="21:25" ht="11.25">
      <c r="U48" s="117"/>
      <c r="V48" s="117"/>
      <c r="X48" s="117"/>
      <c r="Y48" s="117"/>
    </row>
    <row r="49" spans="21:25" ht="11.25">
      <c r="U49" s="117"/>
      <c r="V49" s="117"/>
      <c r="X49" s="117"/>
      <c r="Y49" s="117"/>
    </row>
    <row r="50" spans="21:25" ht="11.25">
      <c r="U50" s="117"/>
      <c r="V50" s="117"/>
      <c r="X50" s="117"/>
      <c r="Y50" s="117"/>
    </row>
    <row r="51" spans="21:25" ht="11.25">
      <c r="U51" s="117"/>
      <c r="V51" s="117"/>
      <c r="X51" s="117"/>
      <c r="Y51" s="117"/>
    </row>
    <row r="52" spans="21:25" ht="11.25">
      <c r="U52" s="117"/>
      <c r="V52" s="117"/>
      <c r="X52" s="117"/>
      <c r="Y52" s="117"/>
    </row>
    <row r="53" spans="21:25" ht="11.25">
      <c r="U53" s="117"/>
      <c r="V53" s="117"/>
      <c r="X53" s="117"/>
      <c r="Y53" s="117"/>
    </row>
    <row r="54" spans="21:25" ht="11.25">
      <c r="U54" s="117"/>
      <c r="V54" s="117"/>
      <c r="X54" s="117"/>
      <c r="Y54" s="117"/>
    </row>
    <row r="55" spans="21:25" ht="11.25">
      <c r="U55" s="117"/>
      <c r="V55" s="117"/>
      <c r="X55" s="117"/>
      <c r="Y55" s="117"/>
    </row>
    <row r="56" spans="21:25" ht="11.25">
      <c r="U56" s="117"/>
      <c r="V56" s="117"/>
      <c r="X56" s="117"/>
      <c r="Y56" s="117"/>
    </row>
    <row r="57" spans="21:25" ht="11.25">
      <c r="U57" s="117"/>
      <c r="V57" s="117"/>
      <c r="X57" s="117"/>
      <c r="Y57" s="117"/>
    </row>
    <row r="58" spans="21:25" ht="11.25">
      <c r="U58" s="117"/>
      <c r="V58" s="117"/>
      <c r="X58" s="117"/>
      <c r="Y58" s="117"/>
    </row>
    <row r="59" spans="21:25" ht="11.25">
      <c r="U59" s="117"/>
      <c r="V59" s="117"/>
      <c r="X59" s="117"/>
      <c r="Y59" s="117"/>
    </row>
    <row r="60" spans="21:25" ht="11.25">
      <c r="U60" s="117"/>
      <c r="V60" s="117"/>
      <c r="X60" s="117"/>
      <c r="Y60" s="117"/>
    </row>
    <row r="61" spans="21:25" ht="11.25">
      <c r="U61" s="117"/>
      <c r="V61" s="117"/>
      <c r="X61" s="117"/>
      <c r="Y61" s="117"/>
    </row>
    <row r="62" spans="21:25" ht="11.25">
      <c r="U62" s="117"/>
      <c r="V62" s="117"/>
      <c r="X62" s="117"/>
      <c r="Y62" s="117"/>
    </row>
    <row r="63" spans="21:25" ht="11.25">
      <c r="U63" s="117"/>
      <c r="V63" s="117"/>
      <c r="X63" s="117"/>
      <c r="Y63" s="117"/>
    </row>
    <row r="64" spans="21:25" ht="11.25">
      <c r="U64" s="117"/>
      <c r="V64" s="117"/>
      <c r="X64" s="117"/>
      <c r="Y64" s="117"/>
    </row>
    <row r="65" spans="21:25" ht="11.25">
      <c r="U65" s="117"/>
      <c r="V65" s="117"/>
      <c r="X65" s="117"/>
      <c r="Y65" s="117"/>
    </row>
    <row r="66" spans="21:25" ht="11.25">
      <c r="U66" s="117"/>
      <c r="V66" s="117"/>
      <c r="X66" s="117"/>
      <c r="Y66" s="117"/>
    </row>
    <row r="67" spans="21:25" ht="11.25">
      <c r="U67" s="117"/>
      <c r="V67" s="117"/>
      <c r="X67" s="117"/>
      <c r="Y67" s="117"/>
    </row>
    <row r="68" spans="21:25" ht="11.25">
      <c r="U68" s="117"/>
      <c r="V68" s="117"/>
      <c r="X68" s="117"/>
      <c r="Y68" s="117"/>
    </row>
    <row r="69" spans="21:25" ht="11.25">
      <c r="U69" s="117"/>
      <c r="V69" s="117"/>
      <c r="X69" s="117"/>
      <c r="Y69" s="117"/>
    </row>
    <row r="70" spans="21:25" ht="11.25">
      <c r="U70" s="117"/>
      <c r="V70" s="117"/>
      <c r="X70" s="117"/>
      <c r="Y70" s="117"/>
    </row>
    <row r="71" spans="21:25" ht="11.25">
      <c r="U71" s="117"/>
      <c r="V71" s="117"/>
      <c r="X71" s="117"/>
      <c r="Y71" s="117"/>
    </row>
    <row r="72" spans="21:25" ht="11.25">
      <c r="U72" s="117"/>
      <c r="V72" s="117"/>
      <c r="X72" s="117"/>
      <c r="Y72" s="117"/>
    </row>
    <row r="73" spans="21:25" ht="11.25">
      <c r="U73" s="117"/>
      <c r="V73" s="117"/>
      <c r="X73" s="117"/>
      <c r="Y73" s="117"/>
    </row>
    <row r="74" spans="21:25" ht="11.25">
      <c r="U74" s="117"/>
      <c r="V74" s="117"/>
      <c r="X74" s="117"/>
      <c r="Y74" s="117"/>
    </row>
    <row r="75" spans="21:25" ht="11.25">
      <c r="U75" s="117"/>
      <c r="V75" s="117"/>
      <c r="X75" s="117"/>
      <c r="Y75" s="117"/>
    </row>
    <row r="76" spans="21:25" ht="11.25">
      <c r="U76" s="117"/>
      <c r="V76" s="117"/>
      <c r="X76" s="117"/>
      <c r="Y76" s="117"/>
    </row>
    <row r="77" spans="21:25" ht="11.25">
      <c r="U77" s="117"/>
      <c r="V77" s="117"/>
      <c r="X77" s="117"/>
      <c r="Y77" s="117"/>
    </row>
    <row r="78" spans="21:25" ht="11.25">
      <c r="U78" s="117"/>
      <c r="V78" s="117"/>
      <c r="X78" s="117"/>
      <c r="Y78" s="117"/>
    </row>
    <row r="79" spans="21:25" ht="11.25">
      <c r="U79" s="117"/>
      <c r="V79" s="117"/>
      <c r="X79" s="117"/>
      <c r="Y79" s="117"/>
    </row>
    <row r="80" spans="21:25" ht="11.25">
      <c r="U80" s="117"/>
      <c r="V80" s="117"/>
      <c r="X80" s="117"/>
      <c r="Y80" s="117"/>
    </row>
    <row r="81" spans="21:25" ht="11.25">
      <c r="U81" s="117"/>
      <c r="V81" s="117"/>
      <c r="X81" s="117"/>
      <c r="Y81" s="117"/>
    </row>
    <row r="82" spans="21:25" ht="11.25">
      <c r="U82" s="117"/>
      <c r="V82" s="117"/>
      <c r="X82" s="117"/>
      <c r="Y82" s="117"/>
    </row>
    <row r="83" spans="21:25" ht="11.25">
      <c r="U83" s="117"/>
      <c r="V83" s="117"/>
      <c r="X83" s="117"/>
      <c r="Y83" s="117"/>
    </row>
    <row r="84" spans="21:25" ht="11.25">
      <c r="U84" s="117"/>
      <c r="V84" s="117"/>
      <c r="X84" s="117"/>
      <c r="Y84" s="117"/>
    </row>
    <row r="85" spans="21:25" ht="11.25">
      <c r="U85" s="117"/>
      <c r="V85" s="117"/>
      <c r="X85" s="117"/>
      <c r="Y85" s="117"/>
    </row>
    <row r="86" spans="21:25" ht="11.25">
      <c r="U86" s="117"/>
      <c r="V86" s="117"/>
      <c r="X86" s="117"/>
      <c r="Y86" s="117"/>
    </row>
    <row r="87" spans="21:25" ht="11.25">
      <c r="U87" s="117"/>
      <c r="V87" s="117"/>
      <c r="X87" s="117"/>
      <c r="Y87" s="117"/>
    </row>
    <row r="88" spans="21:25" ht="11.25">
      <c r="U88" s="117"/>
      <c r="V88" s="117"/>
      <c r="X88" s="117"/>
      <c r="Y88" s="117"/>
    </row>
    <row r="89" spans="21:25" ht="11.25">
      <c r="U89" s="117"/>
      <c r="V89" s="117"/>
      <c r="X89" s="117"/>
      <c r="Y89" s="117"/>
    </row>
    <row r="90" spans="21:25" ht="11.25">
      <c r="U90" s="117"/>
      <c r="V90" s="117"/>
      <c r="X90" s="117"/>
      <c r="Y90" s="117"/>
    </row>
    <row r="91" spans="21:25" ht="11.25">
      <c r="U91" s="117"/>
      <c r="V91" s="117"/>
      <c r="X91" s="117"/>
      <c r="Y91" s="117"/>
    </row>
    <row r="92" spans="21:25" ht="11.25">
      <c r="U92" s="117"/>
      <c r="V92" s="117"/>
      <c r="X92" s="117"/>
      <c r="Y92" s="117"/>
    </row>
    <row r="93" spans="21:25" ht="11.25">
      <c r="U93" s="117"/>
      <c r="V93" s="117"/>
      <c r="X93" s="117"/>
      <c r="Y93" s="117"/>
    </row>
    <row r="94" spans="21:25" ht="11.25">
      <c r="U94" s="117"/>
      <c r="V94" s="117"/>
      <c r="X94" s="117"/>
      <c r="Y94" s="117"/>
    </row>
    <row r="95" spans="21:25" ht="11.25">
      <c r="U95" s="117"/>
      <c r="V95" s="117"/>
      <c r="X95" s="117"/>
      <c r="Y95" s="117"/>
    </row>
    <row r="96" spans="21:25" ht="11.25">
      <c r="U96" s="117"/>
      <c r="V96" s="117"/>
      <c r="X96" s="117"/>
      <c r="Y96" s="117"/>
    </row>
    <row r="97" spans="21:25" ht="11.25">
      <c r="U97" s="117"/>
      <c r="V97" s="117"/>
      <c r="X97" s="117"/>
      <c r="Y97" s="117"/>
    </row>
    <row r="98" spans="21:25" ht="11.25">
      <c r="U98" s="117"/>
      <c r="V98" s="117"/>
      <c r="X98" s="117"/>
      <c r="Y98" s="117"/>
    </row>
    <row r="99" spans="21:25" ht="11.25">
      <c r="U99" s="117"/>
      <c r="V99" s="117"/>
      <c r="X99" s="117"/>
      <c r="Y99" s="117"/>
    </row>
    <row r="100" spans="21:25" ht="11.25">
      <c r="U100" s="117"/>
      <c r="V100" s="117"/>
      <c r="X100" s="117"/>
      <c r="Y100" s="117"/>
    </row>
    <row r="101" spans="21:25" ht="11.25">
      <c r="U101" s="117"/>
      <c r="V101" s="117"/>
      <c r="X101" s="117"/>
      <c r="Y101" s="117"/>
    </row>
    <row r="102" spans="21:25" ht="11.25">
      <c r="U102" s="117"/>
      <c r="V102" s="117"/>
      <c r="X102" s="117"/>
      <c r="Y102" s="117"/>
    </row>
    <row r="103" spans="21:25" ht="11.25">
      <c r="U103" s="117"/>
      <c r="V103" s="117"/>
      <c r="X103" s="117"/>
      <c r="Y103" s="117"/>
    </row>
    <row r="104" spans="21:25" ht="11.25">
      <c r="U104" s="117"/>
      <c r="V104" s="117"/>
      <c r="X104" s="117"/>
      <c r="Y104" s="117"/>
    </row>
    <row r="105" spans="21:25" ht="11.25">
      <c r="U105" s="117"/>
      <c r="V105" s="117"/>
      <c r="X105" s="117"/>
      <c r="Y105" s="117"/>
    </row>
    <row r="106" spans="21:25" ht="11.25">
      <c r="U106" s="117"/>
      <c r="V106" s="117"/>
      <c r="X106" s="117"/>
      <c r="Y106" s="117"/>
    </row>
    <row r="107" spans="21:25" ht="11.25">
      <c r="U107" s="117"/>
      <c r="V107" s="117"/>
      <c r="X107" s="117"/>
      <c r="Y107" s="117"/>
    </row>
    <row r="108" spans="21:25" ht="11.25">
      <c r="U108" s="117"/>
      <c r="V108" s="117"/>
      <c r="X108" s="117"/>
      <c r="Y108" s="117"/>
    </row>
    <row r="109" spans="21:25" ht="11.25">
      <c r="U109" s="117"/>
      <c r="V109" s="117"/>
      <c r="X109" s="117"/>
      <c r="Y109" s="117"/>
    </row>
    <row r="110" spans="21:25" ht="11.25">
      <c r="U110" s="117"/>
      <c r="V110" s="117"/>
      <c r="X110" s="117"/>
      <c r="Y110" s="117"/>
    </row>
    <row r="111" spans="21:25" ht="11.25">
      <c r="U111" s="117"/>
      <c r="V111" s="117"/>
      <c r="X111" s="117"/>
      <c r="Y111" s="117"/>
    </row>
    <row r="112" spans="21:25" ht="11.25">
      <c r="U112" s="117"/>
      <c r="V112" s="117"/>
      <c r="X112" s="117"/>
      <c r="Y112" s="117"/>
    </row>
    <row r="113" spans="21:25" ht="11.25">
      <c r="U113" s="117"/>
      <c r="V113" s="117"/>
      <c r="X113" s="117"/>
      <c r="Y113" s="117"/>
    </row>
    <row r="114" spans="21:25" ht="11.25">
      <c r="U114" s="117"/>
      <c r="V114" s="117"/>
      <c r="X114" s="117"/>
      <c r="Y114" s="117"/>
    </row>
    <row r="115" spans="21:25" ht="11.25">
      <c r="U115" s="117"/>
      <c r="V115" s="117"/>
      <c r="X115" s="117"/>
      <c r="Y115" s="117"/>
    </row>
    <row r="116" spans="21:25" ht="11.25">
      <c r="U116" s="117"/>
      <c r="V116" s="117"/>
      <c r="X116" s="117"/>
      <c r="Y116" s="117"/>
    </row>
    <row r="117" spans="21:25" ht="11.25">
      <c r="U117" s="117"/>
      <c r="V117" s="117"/>
      <c r="X117" s="117"/>
      <c r="Y117" s="117"/>
    </row>
    <row r="118" spans="21:25" ht="11.25">
      <c r="U118" s="117"/>
      <c r="V118" s="117"/>
      <c r="X118" s="117"/>
      <c r="Y118" s="117"/>
    </row>
    <row r="119" spans="21:25" ht="11.25">
      <c r="U119" s="117"/>
      <c r="V119" s="117"/>
      <c r="X119" s="117"/>
      <c r="Y119" s="117"/>
    </row>
    <row r="120" spans="21:25" ht="11.25">
      <c r="U120" s="117"/>
      <c r="V120" s="117"/>
      <c r="X120" s="117"/>
      <c r="Y120" s="117"/>
    </row>
    <row r="121" spans="21:25" ht="11.25">
      <c r="U121" s="117"/>
      <c r="V121" s="117"/>
      <c r="X121" s="117"/>
      <c r="Y121" s="117"/>
    </row>
    <row r="122" spans="21:25" ht="11.25">
      <c r="U122" s="117"/>
      <c r="V122" s="117"/>
      <c r="X122" s="117"/>
      <c r="Y122" s="117"/>
    </row>
    <row r="123" spans="21:25" ht="11.25">
      <c r="U123" s="117"/>
      <c r="V123" s="117"/>
      <c r="X123" s="117"/>
      <c r="Y123" s="117"/>
    </row>
    <row r="124" spans="21:25" ht="11.25">
      <c r="U124" s="117"/>
      <c r="V124" s="117"/>
      <c r="X124" s="117"/>
      <c r="Y124" s="117"/>
    </row>
    <row r="125" spans="21:25" ht="11.25">
      <c r="U125" s="117"/>
      <c r="V125" s="117"/>
      <c r="X125" s="117"/>
      <c r="Y125" s="117"/>
    </row>
    <row r="126" spans="21:25" ht="11.25">
      <c r="U126" s="117"/>
      <c r="V126" s="117"/>
      <c r="X126" s="117"/>
      <c r="Y126" s="117"/>
    </row>
    <row r="127" spans="21:25" ht="11.25">
      <c r="U127" s="117"/>
      <c r="V127" s="117"/>
      <c r="X127" s="117"/>
      <c r="Y127" s="117"/>
    </row>
    <row r="128" spans="21:25" ht="11.25">
      <c r="U128" s="117"/>
      <c r="V128" s="117"/>
      <c r="X128" s="117"/>
      <c r="Y128" s="117"/>
    </row>
    <row r="129" spans="21:25" ht="11.25">
      <c r="U129" s="117"/>
      <c r="V129" s="117"/>
      <c r="X129" s="117"/>
      <c r="Y129" s="117"/>
    </row>
    <row r="130" spans="21:25" ht="11.25">
      <c r="U130" s="117"/>
      <c r="V130" s="117"/>
      <c r="X130" s="117"/>
      <c r="Y130" s="117"/>
    </row>
    <row r="131" spans="21:25" ht="11.25">
      <c r="U131" s="117"/>
      <c r="V131" s="117"/>
      <c r="X131" s="117"/>
      <c r="Y131" s="117"/>
    </row>
    <row r="132" spans="21:25" ht="11.25">
      <c r="U132" s="117"/>
      <c r="V132" s="117"/>
      <c r="X132" s="117"/>
      <c r="Y132" s="117"/>
    </row>
    <row r="133" spans="21:25" ht="11.25">
      <c r="U133" s="117"/>
      <c r="V133" s="117"/>
      <c r="X133" s="117"/>
      <c r="Y133" s="117"/>
    </row>
    <row r="134" spans="21:25" ht="11.25">
      <c r="U134" s="117"/>
      <c r="V134" s="117"/>
      <c r="X134" s="117"/>
      <c r="Y134" s="117"/>
    </row>
    <row r="135" spans="21:25" ht="11.25">
      <c r="U135" s="117"/>
      <c r="V135" s="117"/>
      <c r="X135" s="117"/>
      <c r="Y135" s="117"/>
    </row>
    <row r="136" spans="21:25" ht="11.25">
      <c r="U136" s="117"/>
      <c r="V136" s="117"/>
      <c r="X136" s="117"/>
      <c r="Y136" s="117"/>
    </row>
    <row r="137" spans="21:25" ht="11.25">
      <c r="U137" s="117"/>
      <c r="V137" s="117"/>
      <c r="X137" s="117"/>
      <c r="Y137" s="117"/>
    </row>
    <row r="138" spans="21:25" ht="11.25">
      <c r="U138" s="117"/>
      <c r="V138" s="117"/>
      <c r="X138" s="117"/>
      <c r="Y138" s="117"/>
    </row>
    <row r="139" spans="21:25" ht="11.25">
      <c r="U139" s="117"/>
      <c r="V139" s="117"/>
      <c r="X139" s="117"/>
      <c r="Y139" s="117"/>
    </row>
    <row r="140" spans="21:25" ht="11.25">
      <c r="U140" s="117"/>
      <c r="V140" s="117"/>
      <c r="X140" s="117"/>
      <c r="Y140" s="117"/>
    </row>
    <row r="141" spans="21:25" ht="11.25">
      <c r="U141" s="117"/>
      <c r="V141" s="117"/>
      <c r="X141" s="117"/>
      <c r="Y141" s="117"/>
    </row>
    <row r="142" spans="21:25" ht="11.25">
      <c r="U142" s="117"/>
      <c r="V142" s="117"/>
      <c r="X142" s="117"/>
      <c r="Y142" s="117"/>
    </row>
    <row r="143" spans="21:25" ht="11.25">
      <c r="U143" s="117"/>
      <c r="V143" s="117"/>
      <c r="X143" s="117"/>
      <c r="Y143" s="117"/>
    </row>
    <row r="144" spans="21:25" ht="11.25">
      <c r="U144" s="117"/>
      <c r="V144" s="117"/>
      <c r="X144" s="117"/>
      <c r="Y144" s="117"/>
    </row>
    <row r="145" spans="21:25" ht="11.25">
      <c r="U145" s="117"/>
      <c r="V145" s="117"/>
      <c r="X145" s="117"/>
      <c r="Y145" s="117"/>
    </row>
    <row r="146" spans="21:25" ht="11.25">
      <c r="U146" s="117"/>
      <c r="V146" s="117"/>
      <c r="X146" s="117"/>
      <c r="Y146" s="117"/>
    </row>
    <row r="147" spans="21:25" ht="11.25">
      <c r="U147" s="117"/>
      <c r="V147" s="117"/>
      <c r="X147" s="117"/>
      <c r="Y147" s="117"/>
    </row>
    <row r="148" spans="21:25" ht="11.25">
      <c r="U148" s="117"/>
      <c r="V148" s="117"/>
      <c r="X148" s="117"/>
      <c r="Y148" s="117"/>
    </row>
    <row r="149" spans="21:25" ht="11.25">
      <c r="U149" s="117"/>
      <c r="V149" s="117"/>
      <c r="X149" s="117"/>
      <c r="Y149" s="117"/>
    </row>
    <row r="150" spans="21:25" ht="11.25">
      <c r="U150" s="117"/>
      <c r="V150" s="117"/>
      <c r="X150" s="117"/>
      <c r="Y150" s="117"/>
    </row>
    <row r="151" spans="21:25" ht="11.25">
      <c r="U151" s="117"/>
      <c r="V151" s="117"/>
      <c r="X151" s="117"/>
      <c r="Y151" s="117"/>
    </row>
    <row r="152" spans="21:25" ht="11.25">
      <c r="U152" s="117"/>
      <c r="V152" s="117"/>
      <c r="X152" s="117"/>
      <c r="Y152" s="117"/>
    </row>
    <row r="153" spans="21:25" ht="11.25">
      <c r="U153" s="117"/>
      <c r="V153" s="117"/>
      <c r="X153" s="117"/>
      <c r="Y153" s="117"/>
    </row>
    <row r="154" spans="21:25" ht="11.25">
      <c r="U154" s="117"/>
      <c r="V154" s="117"/>
      <c r="X154" s="117"/>
      <c r="Y154" s="117"/>
    </row>
    <row r="155" spans="21:25" ht="11.25">
      <c r="U155" s="117"/>
      <c r="V155" s="117"/>
      <c r="X155" s="117"/>
      <c r="Y155" s="117"/>
    </row>
    <row r="156" spans="21:25" ht="11.25">
      <c r="U156" s="117"/>
      <c r="V156" s="117"/>
      <c r="X156" s="117"/>
      <c r="Y156" s="117"/>
    </row>
    <row r="157" spans="21:25" ht="11.25">
      <c r="U157" s="117"/>
      <c r="V157" s="117"/>
      <c r="X157" s="117"/>
      <c r="Y157" s="117"/>
    </row>
    <row r="158" spans="21:25" ht="11.25">
      <c r="U158" s="117"/>
      <c r="V158" s="117"/>
      <c r="X158" s="117"/>
      <c r="Y158" s="117"/>
    </row>
    <row r="159" spans="21:25" ht="11.25">
      <c r="U159" s="117"/>
      <c r="V159" s="117"/>
      <c r="X159" s="117"/>
      <c r="Y159" s="117"/>
    </row>
    <row r="160" spans="21:25" ht="11.25">
      <c r="U160" s="117"/>
      <c r="V160" s="117"/>
      <c r="X160" s="117"/>
      <c r="Y160" s="117"/>
    </row>
    <row r="161" spans="21:25" ht="11.25">
      <c r="U161" s="117"/>
      <c r="V161" s="117"/>
      <c r="X161" s="117"/>
      <c r="Y161" s="117"/>
    </row>
    <row r="162" spans="21:25" ht="11.25">
      <c r="U162" s="117"/>
      <c r="V162" s="117"/>
      <c r="X162" s="117"/>
      <c r="Y162" s="117"/>
    </row>
    <row r="163" spans="21:25" ht="11.25">
      <c r="U163" s="117"/>
      <c r="V163" s="117"/>
      <c r="X163" s="117"/>
      <c r="Y163" s="117"/>
    </row>
    <row r="164" spans="21:25" ht="11.25">
      <c r="U164" s="117"/>
      <c r="V164" s="117"/>
      <c r="X164" s="117"/>
      <c r="Y164" s="117"/>
    </row>
    <row r="165" spans="21:25" ht="11.25">
      <c r="U165" s="117"/>
      <c r="V165" s="117"/>
      <c r="X165" s="117"/>
      <c r="Y165" s="117"/>
    </row>
    <row r="166" spans="21:25" ht="11.25">
      <c r="U166" s="117"/>
      <c r="V166" s="117"/>
      <c r="X166" s="117"/>
      <c r="Y166" s="117"/>
    </row>
    <row r="167" spans="21:25" ht="11.25">
      <c r="U167" s="117"/>
      <c r="V167" s="117"/>
      <c r="X167" s="117"/>
      <c r="Y167" s="117"/>
    </row>
    <row r="168" spans="21:25" ht="11.25">
      <c r="U168" s="117"/>
      <c r="V168" s="117"/>
      <c r="X168" s="117"/>
      <c r="Y168" s="117"/>
    </row>
    <row r="169" spans="21:25" ht="11.25">
      <c r="U169" s="117"/>
      <c r="V169" s="117"/>
      <c r="X169" s="117"/>
      <c r="Y169" s="117"/>
    </row>
    <row r="170" spans="21:25" ht="11.25">
      <c r="U170" s="117"/>
      <c r="V170" s="117"/>
      <c r="X170" s="117"/>
      <c r="Y170" s="117"/>
    </row>
    <row r="171" spans="21:25" ht="11.25">
      <c r="U171" s="117"/>
      <c r="V171" s="117"/>
      <c r="X171" s="117"/>
      <c r="Y171" s="117"/>
    </row>
    <row r="172" spans="21:25" ht="11.25">
      <c r="U172" s="117"/>
      <c r="V172" s="117"/>
      <c r="X172" s="117"/>
      <c r="Y172" s="117"/>
    </row>
    <row r="173" spans="21:25" ht="11.25">
      <c r="U173" s="117"/>
      <c r="V173" s="117"/>
      <c r="X173" s="117"/>
      <c r="Y173" s="117"/>
    </row>
    <row r="174" spans="21:25" ht="11.25">
      <c r="U174" s="117"/>
      <c r="V174" s="117"/>
      <c r="X174" s="117"/>
      <c r="Y174" s="117"/>
    </row>
    <row r="175" spans="21:25" ht="11.25">
      <c r="U175" s="117"/>
      <c r="V175" s="117"/>
      <c r="X175" s="117"/>
      <c r="Y175" s="117"/>
    </row>
    <row r="176" spans="21:25" ht="11.25">
      <c r="U176" s="117"/>
      <c r="V176" s="117"/>
      <c r="X176" s="117"/>
      <c r="Y176" s="117"/>
    </row>
    <row r="177" spans="21:25" ht="11.25">
      <c r="U177" s="117"/>
      <c r="V177" s="117"/>
      <c r="X177" s="117"/>
      <c r="Y177" s="117"/>
    </row>
    <row r="178" spans="21:25" ht="11.25">
      <c r="U178" s="117"/>
      <c r="V178" s="117"/>
      <c r="X178" s="117"/>
      <c r="Y178" s="117"/>
    </row>
    <row r="179" spans="21:25" ht="11.25">
      <c r="U179" s="117"/>
      <c r="V179" s="117"/>
      <c r="X179" s="117"/>
      <c r="Y179" s="117"/>
    </row>
    <row r="180" spans="21:25" ht="11.25">
      <c r="U180" s="117"/>
      <c r="V180" s="117"/>
      <c r="X180" s="117"/>
      <c r="Y180" s="117"/>
    </row>
    <row r="181" spans="21:25" ht="11.25">
      <c r="U181" s="117"/>
      <c r="V181" s="117"/>
      <c r="X181" s="117"/>
      <c r="Y181" s="117"/>
    </row>
    <row r="182" spans="21:25" ht="11.25">
      <c r="U182" s="117"/>
      <c r="V182" s="117"/>
      <c r="X182" s="117"/>
      <c r="Y182" s="117"/>
    </row>
    <row r="183" spans="21:25" ht="11.25">
      <c r="U183" s="117"/>
      <c r="V183" s="117"/>
      <c r="X183" s="117"/>
      <c r="Y183" s="117"/>
    </row>
    <row r="184" spans="21:25" ht="11.25">
      <c r="U184" s="117"/>
      <c r="V184" s="117"/>
      <c r="X184" s="117"/>
      <c r="Y184" s="117"/>
    </row>
    <row r="185" spans="21:25" ht="11.25">
      <c r="U185" s="117"/>
      <c r="V185" s="117"/>
      <c r="X185" s="117"/>
      <c r="Y185" s="117"/>
    </row>
    <row r="186" spans="21:25" ht="11.25">
      <c r="U186" s="117"/>
      <c r="V186" s="117"/>
      <c r="X186" s="117"/>
      <c r="Y186" s="117"/>
    </row>
    <row r="187" spans="21:25" ht="11.25">
      <c r="U187" s="117"/>
      <c r="V187" s="117"/>
      <c r="X187" s="117"/>
      <c r="Y187" s="117"/>
    </row>
    <row r="188" spans="21:25" ht="11.25">
      <c r="U188" s="117"/>
      <c r="V188" s="117"/>
      <c r="X188" s="117"/>
      <c r="Y188" s="117"/>
    </row>
    <row r="189" spans="21:25" ht="11.25">
      <c r="U189" s="117"/>
      <c r="V189" s="117"/>
      <c r="X189" s="117"/>
      <c r="Y189" s="117"/>
    </row>
    <row r="190" spans="21:25" ht="11.25">
      <c r="U190" s="117"/>
      <c r="V190" s="117"/>
      <c r="X190" s="117"/>
      <c r="Y190" s="117"/>
    </row>
    <row r="191" spans="21:25" ht="11.25">
      <c r="U191" s="117"/>
      <c r="V191" s="117"/>
      <c r="X191" s="117"/>
      <c r="Y191" s="117"/>
    </row>
    <row r="192" spans="21:25" ht="11.25">
      <c r="U192" s="117"/>
      <c r="V192" s="117"/>
      <c r="X192" s="117"/>
      <c r="Y192" s="117"/>
    </row>
    <row r="193" spans="21:25" ht="11.25">
      <c r="U193" s="117"/>
      <c r="V193" s="117"/>
      <c r="X193" s="117"/>
      <c r="Y193" s="117"/>
    </row>
    <row r="194" spans="21:25" ht="11.25">
      <c r="U194" s="117"/>
      <c r="V194" s="117"/>
      <c r="X194" s="117"/>
      <c r="Y194" s="117"/>
    </row>
    <row r="195" spans="21:25" ht="11.25">
      <c r="U195" s="117"/>
      <c r="V195" s="117"/>
      <c r="X195" s="117"/>
      <c r="Y195" s="117"/>
    </row>
    <row r="196" spans="21:25" ht="11.25">
      <c r="U196" s="117"/>
      <c r="V196" s="117"/>
      <c r="X196" s="117"/>
      <c r="Y196" s="117"/>
    </row>
    <row r="197" spans="21:25" ht="11.25">
      <c r="U197" s="117"/>
      <c r="V197" s="117"/>
      <c r="X197" s="117"/>
      <c r="Y197" s="117"/>
    </row>
    <row r="198" spans="24:25" ht="11.25">
      <c r="X198" s="117"/>
      <c r="Y198" s="117"/>
    </row>
    <row r="199" spans="24:25" ht="11.25">
      <c r="X199" s="117"/>
      <c r="Y199" s="117"/>
    </row>
    <row r="200" spans="24:25" ht="11.25">
      <c r="X200" s="117"/>
      <c r="Y200" s="117"/>
    </row>
    <row r="201" spans="24:25" ht="11.25">
      <c r="X201" s="117"/>
      <c r="Y201" s="117"/>
    </row>
    <row r="202" spans="24:25" ht="11.25">
      <c r="X202" s="117"/>
      <c r="Y202" s="117"/>
    </row>
    <row r="203" spans="24:25" ht="11.25">
      <c r="X203" s="117"/>
      <c r="Y203" s="117"/>
    </row>
    <row r="204" spans="24:25" ht="11.25">
      <c r="X204" s="117"/>
      <c r="Y204" s="117"/>
    </row>
    <row r="205" spans="24:25" ht="11.25">
      <c r="X205" s="117"/>
      <c r="Y205" s="117"/>
    </row>
    <row r="206" spans="24:25" ht="11.25">
      <c r="X206" s="117"/>
      <c r="Y206" s="117"/>
    </row>
    <row r="207" spans="24:25" ht="11.25">
      <c r="X207" s="117"/>
      <c r="Y207" s="117"/>
    </row>
    <row r="208" spans="24:25" ht="11.25">
      <c r="X208" s="117"/>
      <c r="Y208" s="117"/>
    </row>
    <row r="209" spans="24:25" ht="11.25">
      <c r="X209" s="117"/>
      <c r="Y209" s="117"/>
    </row>
    <row r="210" spans="24:25" ht="11.25">
      <c r="X210" s="117"/>
      <c r="Y210" s="117"/>
    </row>
    <row r="211" spans="24:25" ht="11.25">
      <c r="X211" s="117"/>
      <c r="Y211" s="117"/>
    </row>
    <row r="212" spans="24:25" ht="11.25">
      <c r="X212" s="117"/>
      <c r="Y212" s="117"/>
    </row>
    <row r="213" spans="24:25" ht="11.25">
      <c r="X213" s="117"/>
      <c r="Y213" s="117"/>
    </row>
    <row r="214" spans="24:25" ht="11.25">
      <c r="X214" s="117"/>
      <c r="Y214" s="117"/>
    </row>
    <row r="215" spans="24:25" ht="11.25">
      <c r="X215" s="117"/>
      <c r="Y215" s="117"/>
    </row>
    <row r="216" spans="24:25" ht="11.25">
      <c r="X216" s="117"/>
      <c r="Y216" s="117"/>
    </row>
    <row r="217" spans="24:25" ht="11.25">
      <c r="X217" s="117"/>
      <c r="Y217" s="117"/>
    </row>
    <row r="218" spans="24:25" ht="11.25">
      <c r="X218" s="117"/>
      <c r="Y218" s="117"/>
    </row>
    <row r="219" spans="24:25" ht="11.25">
      <c r="X219" s="117"/>
      <c r="Y219" s="117"/>
    </row>
    <row r="220" spans="24:25" ht="11.25">
      <c r="X220" s="117"/>
      <c r="Y220" s="117"/>
    </row>
    <row r="221" spans="24:25" ht="11.25">
      <c r="X221" s="117"/>
      <c r="Y221" s="117"/>
    </row>
    <row r="222" spans="24:25" ht="11.25">
      <c r="X222" s="117"/>
      <c r="Y222" s="117"/>
    </row>
    <row r="223" spans="24:25" ht="11.25">
      <c r="X223" s="117"/>
      <c r="Y223" s="117"/>
    </row>
    <row r="224" spans="24:25" ht="11.25">
      <c r="X224" s="117"/>
      <c r="Y224" s="117"/>
    </row>
    <row r="225" spans="24:25" ht="11.25">
      <c r="X225" s="117"/>
      <c r="Y225" s="117"/>
    </row>
    <row r="226" spans="24:25" ht="11.25">
      <c r="X226" s="117"/>
      <c r="Y226" s="117"/>
    </row>
    <row r="227" spans="24:25" ht="11.25">
      <c r="X227" s="117"/>
      <c r="Y227" s="117"/>
    </row>
    <row r="228" spans="24:25" ht="11.25">
      <c r="X228" s="117"/>
      <c r="Y228" s="117"/>
    </row>
    <row r="229" spans="24:25" ht="11.25">
      <c r="X229" s="117"/>
      <c r="Y229" s="117"/>
    </row>
    <row r="230" spans="24:25" ht="11.25">
      <c r="X230" s="117"/>
      <c r="Y230" s="117"/>
    </row>
    <row r="231" spans="24:25" ht="11.25">
      <c r="X231" s="117"/>
      <c r="Y231" s="117"/>
    </row>
    <row r="232" spans="24:25" ht="11.25">
      <c r="X232" s="117"/>
      <c r="Y232" s="117"/>
    </row>
    <row r="233" spans="24:25" ht="11.25">
      <c r="X233" s="117"/>
      <c r="Y233" s="117"/>
    </row>
    <row r="234" spans="24:25" ht="11.25">
      <c r="X234" s="117"/>
      <c r="Y234" s="117"/>
    </row>
    <row r="235" spans="24:25" ht="11.25">
      <c r="X235" s="117"/>
      <c r="Y235" s="117"/>
    </row>
    <row r="236" spans="24:25" ht="11.25">
      <c r="X236" s="117"/>
      <c r="Y236" s="117"/>
    </row>
    <row r="237" spans="24:25" ht="11.25">
      <c r="X237" s="117"/>
      <c r="Y237" s="117"/>
    </row>
    <row r="238" spans="24:25" ht="11.25">
      <c r="X238" s="117"/>
      <c r="Y238" s="117"/>
    </row>
    <row r="239" spans="24:25" ht="11.25">
      <c r="X239" s="117"/>
      <c r="Y239" s="117"/>
    </row>
    <row r="240" spans="24:25" ht="11.25">
      <c r="X240" s="117"/>
      <c r="Y240" s="117"/>
    </row>
    <row r="241" spans="24:25" ht="11.25">
      <c r="X241" s="117"/>
      <c r="Y241" s="117"/>
    </row>
    <row r="242" spans="24:25" ht="11.25">
      <c r="X242" s="117"/>
      <c r="Y242" s="117"/>
    </row>
    <row r="243" spans="24:25" ht="11.25">
      <c r="X243" s="117"/>
      <c r="Y243" s="117"/>
    </row>
    <row r="244" spans="24:25" ht="11.25">
      <c r="X244" s="117"/>
      <c r="Y244" s="117"/>
    </row>
    <row r="245" spans="24:25" ht="11.25">
      <c r="X245" s="117"/>
      <c r="Y245" s="117"/>
    </row>
    <row r="246" spans="24:25" ht="11.25">
      <c r="X246" s="117"/>
      <c r="Y246" s="117"/>
    </row>
    <row r="247" spans="24:25" ht="11.25">
      <c r="X247" s="117"/>
      <c r="Y247" s="117"/>
    </row>
    <row r="248" spans="24:25" ht="11.25">
      <c r="X248" s="117"/>
      <c r="Y248" s="117"/>
    </row>
    <row r="249" spans="24:25" ht="11.25">
      <c r="X249" s="117"/>
      <c r="Y249" s="117"/>
    </row>
    <row r="250" spans="24:25" ht="11.25">
      <c r="X250" s="117"/>
      <c r="Y250" s="117"/>
    </row>
    <row r="251" spans="24:25" ht="11.25">
      <c r="X251" s="117"/>
      <c r="Y251" s="117"/>
    </row>
    <row r="252" spans="24:25" ht="11.25">
      <c r="X252" s="117"/>
      <c r="Y252" s="117"/>
    </row>
    <row r="253" spans="24:25" ht="11.25">
      <c r="X253" s="117"/>
      <c r="Y253" s="117"/>
    </row>
    <row r="254" spans="24:25" ht="11.25">
      <c r="X254" s="117"/>
      <c r="Y254" s="117"/>
    </row>
    <row r="255" spans="24:25" ht="11.25">
      <c r="X255" s="117"/>
      <c r="Y255" s="117"/>
    </row>
    <row r="256" spans="24:25" ht="11.25">
      <c r="X256" s="117"/>
      <c r="Y256" s="117"/>
    </row>
    <row r="257" spans="24:25" ht="11.25">
      <c r="X257" s="117"/>
      <c r="Y257" s="117"/>
    </row>
    <row r="258" spans="24:25" ht="11.25">
      <c r="X258" s="117"/>
      <c r="Y258" s="117"/>
    </row>
    <row r="259" spans="24:25" ht="11.25">
      <c r="X259" s="117"/>
      <c r="Y259" s="117"/>
    </row>
    <row r="260" spans="24:25" ht="11.25">
      <c r="X260" s="117"/>
      <c r="Y260" s="117"/>
    </row>
    <row r="261" spans="24:25" ht="11.25">
      <c r="X261" s="117"/>
      <c r="Y261" s="117"/>
    </row>
    <row r="262" spans="24:25" ht="11.25">
      <c r="X262" s="117"/>
      <c r="Y262" s="117"/>
    </row>
    <row r="263" spans="24:25" ht="11.25">
      <c r="X263" s="117"/>
      <c r="Y263" s="117"/>
    </row>
    <row r="264" spans="24:25" ht="11.25">
      <c r="X264" s="117"/>
      <c r="Y264" s="117"/>
    </row>
    <row r="265" spans="24:25" ht="11.25">
      <c r="X265" s="117"/>
      <c r="Y265" s="117"/>
    </row>
    <row r="266" spans="24:25" ht="11.25">
      <c r="X266" s="117"/>
      <c r="Y266" s="117"/>
    </row>
    <row r="267" spans="24:25" ht="11.25">
      <c r="X267" s="117"/>
      <c r="Y267" s="117"/>
    </row>
    <row r="268" spans="24:25" ht="11.25">
      <c r="X268" s="117"/>
      <c r="Y268" s="117"/>
    </row>
    <row r="269" spans="24:25" ht="11.25">
      <c r="X269" s="117"/>
      <c r="Y269" s="117"/>
    </row>
    <row r="270" spans="24:25" ht="11.25">
      <c r="X270" s="117"/>
      <c r="Y270" s="117"/>
    </row>
    <row r="271" spans="24:25" ht="11.25">
      <c r="X271" s="117"/>
      <c r="Y271" s="117"/>
    </row>
    <row r="272" spans="24:25" ht="11.25">
      <c r="X272" s="117"/>
      <c r="Y272" s="117"/>
    </row>
    <row r="273" spans="24:25" ht="11.25">
      <c r="X273" s="117"/>
      <c r="Y273" s="117"/>
    </row>
    <row r="274" spans="24:25" ht="11.25">
      <c r="X274" s="117"/>
      <c r="Y274" s="117"/>
    </row>
    <row r="275" spans="24:25" ht="11.25">
      <c r="X275" s="117"/>
      <c r="Y275" s="117"/>
    </row>
    <row r="276" spans="24:25" ht="11.25">
      <c r="X276" s="117"/>
      <c r="Y276" s="117"/>
    </row>
    <row r="277" spans="24:25" ht="11.25">
      <c r="X277" s="117"/>
      <c r="Y277" s="117"/>
    </row>
    <row r="278" spans="24:25" ht="11.25">
      <c r="X278" s="117"/>
      <c r="Y278" s="117"/>
    </row>
    <row r="279" spans="24:25" ht="11.25">
      <c r="X279" s="117"/>
      <c r="Y279" s="117"/>
    </row>
    <row r="280" spans="24:25" ht="11.25">
      <c r="X280" s="117"/>
      <c r="Y280" s="117"/>
    </row>
    <row r="281" spans="24:25" ht="11.25">
      <c r="X281" s="117"/>
      <c r="Y281" s="117"/>
    </row>
    <row r="282" spans="24:25" ht="11.25">
      <c r="X282" s="117"/>
      <c r="Y282" s="117"/>
    </row>
    <row r="283" spans="24:25" ht="11.25">
      <c r="X283" s="117"/>
      <c r="Y283" s="117"/>
    </row>
    <row r="284" spans="24:25" ht="11.25">
      <c r="X284" s="117"/>
      <c r="Y284" s="117"/>
    </row>
    <row r="285" spans="24:25" ht="11.25">
      <c r="X285" s="117"/>
      <c r="Y285" s="117"/>
    </row>
    <row r="286" spans="24:25" ht="11.25">
      <c r="X286" s="117"/>
      <c r="Y286" s="117"/>
    </row>
    <row r="287" spans="24:25" ht="11.25">
      <c r="X287" s="117"/>
      <c r="Y287" s="117"/>
    </row>
    <row r="288" spans="24:25" ht="11.25">
      <c r="X288" s="117"/>
      <c r="Y288" s="117"/>
    </row>
    <row r="289" spans="24:25" ht="11.25">
      <c r="X289" s="117"/>
      <c r="Y289" s="117"/>
    </row>
    <row r="290" spans="24:25" ht="11.25">
      <c r="X290" s="117"/>
      <c r="Y290" s="117"/>
    </row>
    <row r="291" spans="24:25" ht="11.25">
      <c r="X291" s="117"/>
      <c r="Y291" s="117"/>
    </row>
    <row r="292" spans="24:25" ht="11.25">
      <c r="X292" s="117"/>
      <c r="Y292" s="117"/>
    </row>
    <row r="293" spans="24:25" ht="11.25">
      <c r="X293" s="117"/>
      <c r="Y293" s="117"/>
    </row>
    <row r="294" spans="24:25" ht="11.25">
      <c r="X294" s="117"/>
      <c r="Y294" s="117"/>
    </row>
    <row r="295" spans="24:25" ht="11.25">
      <c r="X295" s="117"/>
      <c r="Y295" s="117"/>
    </row>
    <row r="296" spans="24:25" ht="11.25">
      <c r="X296" s="117"/>
      <c r="Y296" s="117"/>
    </row>
    <row r="297" spans="24:25" ht="11.25">
      <c r="X297" s="117"/>
      <c r="Y297" s="117"/>
    </row>
    <row r="298" spans="24:25" ht="11.25">
      <c r="X298" s="117"/>
      <c r="Y298" s="117"/>
    </row>
    <row r="299" spans="24:25" ht="11.25">
      <c r="X299" s="117"/>
      <c r="Y299" s="117"/>
    </row>
    <row r="300" spans="24:25" ht="11.25">
      <c r="X300" s="117"/>
      <c r="Y300" s="117"/>
    </row>
    <row r="301" spans="24:25" ht="11.25">
      <c r="X301" s="117"/>
      <c r="Y301" s="117"/>
    </row>
    <row r="302" spans="24:25" ht="11.25">
      <c r="X302" s="117"/>
      <c r="Y302" s="117"/>
    </row>
    <row r="303" spans="24:25" ht="11.25">
      <c r="X303" s="117"/>
      <c r="Y303" s="117"/>
    </row>
    <row r="304" spans="24:25" ht="11.25">
      <c r="X304" s="117"/>
      <c r="Y304" s="117"/>
    </row>
    <row r="305" spans="24:25" ht="11.25">
      <c r="X305" s="117"/>
      <c r="Y305" s="117"/>
    </row>
    <row r="306" spans="24:25" ht="11.25">
      <c r="X306" s="117"/>
      <c r="Y306" s="117"/>
    </row>
    <row r="307" spans="24:25" ht="11.25">
      <c r="X307" s="117"/>
      <c r="Y307" s="117"/>
    </row>
    <row r="308" spans="24:25" ht="11.25">
      <c r="X308" s="117"/>
      <c r="Y308" s="117"/>
    </row>
    <row r="309" spans="24:25" ht="11.25">
      <c r="X309" s="117"/>
      <c r="Y309" s="117"/>
    </row>
    <row r="310" spans="24:25" ht="11.25">
      <c r="X310" s="117"/>
      <c r="Y310" s="117"/>
    </row>
    <row r="311" spans="24:25" ht="11.25">
      <c r="X311" s="117"/>
      <c r="Y311" s="117"/>
    </row>
    <row r="312" spans="24:25" ht="11.25">
      <c r="X312" s="117"/>
      <c r="Y312" s="117"/>
    </row>
    <row r="313" spans="24:25" ht="11.25">
      <c r="X313" s="117"/>
      <c r="Y313" s="117"/>
    </row>
    <row r="314" spans="24:25" ht="11.25">
      <c r="X314" s="117"/>
      <c r="Y314" s="117"/>
    </row>
    <row r="315" spans="24:25" ht="11.25">
      <c r="X315" s="117"/>
      <c r="Y315" s="117"/>
    </row>
    <row r="316" spans="24:25" ht="11.25">
      <c r="X316" s="117"/>
      <c r="Y316" s="117"/>
    </row>
    <row r="317" spans="24:25" ht="11.25">
      <c r="X317" s="117"/>
      <c r="Y317" s="117"/>
    </row>
    <row r="318" spans="24:25" ht="11.25">
      <c r="X318" s="117"/>
      <c r="Y318" s="117"/>
    </row>
    <row r="319" spans="24:25" ht="11.25">
      <c r="X319" s="117"/>
      <c r="Y319" s="117"/>
    </row>
    <row r="320" spans="24:25" ht="11.25">
      <c r="X320" s="117"/>
      <c r="Y320" s="117"/>
    </row>
    <row r="321" spans="24:25" ht="11.25">
      <c r="X321" s="117"/>
      <c r="Y321" s="117"/>
    </row>
    <row r="322" spans="24:25" ht="11.25">
      <c r="X322" s="117"/>
      <c r="Y322" s="117"/>
    </row>
    <row r="323" spans="24:25" ht="11.25">
      <c r="X323" s="117"/>
      <c r="Y323" s="117"/>
    </row>
    <row r="324" spans="24:25" ht="11.25">
      <c r="X324" s="117"/>
      <c r="Y324" s="117"/>
    </row>
    <row r="325" spans="24:25" ht="11.25">
      <c r="X325" s="117"/>
      <c r="Y325" s="117"/>
    </row>
    <row r="326" spans="24:25" ht="11.25">
      <c r="X326" s="117"/>
      <c r="Y326" s="117"/>
    </row>
    <row r="327" spans="24:25" ht="11.25">
      <c r="X327" s="117"/>
      <c r="Y327" s="117"/>
    </row>
    <row r="328" spans="24:25" ht="11.25">
      <c r="X328" s="117"/>
      <c r="Y328" s="117"/>
    </row>
    <row r="329" spans="24:25" ht="11.25">
      <c r="X329" s="117"/>
      <c r="Y329" s="117"/>
    </row>
    <row r="330" spans="24:25" ht="11.25">
      <c r="X330" s="117"/>
      <c r="Y330" s="117"/>
    </row>
    <row r="331" spans="24:25" ht="11.25">
      <c r="X331" s="117"/>
      <c r="Y331" s="117"/>
    </row>
    <row r="332" spans="24:25" ht="11.25">
      <c r="X332" s="117"/>
      <c r="Y332" s="117"/>
    </row>
    <row r="333" spans="24:25" ht="11.25">
      <c r="X333" s="117"/>
      <c r="Y333" s="117"/>
    </row>
    <row r="334" spans="24:25" ht="11.25">
      <c r="X334" s="117"/>
      <c r="Y334" s="117"/>
    </row>
    <row r="335" spans="24:25" ht="11.25">
      <c r="X335" s="117"/>
      <c r="Y335" s="117"/>
    </row>
    <row r="336" spans="24:25" ht="11.25">
      <c r="X336" s="117"/>
      <c r="Y336" s="117"/>
    </row>
    <row r="337" spans="24:25" ht="11.25">
      <c r="X337" s="117"/>
      <c r="Y337" s="117"/>
    </row>
    <row r="338" spans="24:25" ht="11.25">
      <c r="X338" s="117"/>
      <c r="Y338" s="117"/>
    </row>
    <row r="339" spans="24:25" ht="11.25">
      <c r="X339" s="117"/>
      <c r="Y339" s="117"/>
    </row>
    <row r="340" spans="24:25" ht="11.25">
      <c r="X340" s="117"/>
      <c r="Y340" s="117"/>
    </row>
    <row r="341" spans="24:25" ht="11.25">
      <c r="X341" s="117"/>
      <c r="Y341" s="117"/>
    </row>
    <row r="342" spans="24:25" ht="11.25">
      <c r="X342" s="117"/>
      <c r="Y342" s="117"/>
    </row>
    <row r="343" spans="24:25" ht="11.25">
      <c r="X343" s="117"/>
      <c r="Y343" s="117"/>
    </row>
    <row r="344" spans="24:25" ht="11.25">
      <c r="X344" s="117"/>
      <c r="Y344" s="117"/>
    </row>
    <row r="345" spans="24:25" ht="11.25">
      <c r="X345" s="117"/>
      <c r="Y345" s="117"/>
    </row>
    <row r="346" spans="24:25" ht="11.25">
      <c r="X346" s="117"/>
      <c r="Y346" s="117"/>
    </row>
    <row r="347" spans="24:25" ht="11.25">
      <c r="X347" s="117"/>
      <c r="Y347" s="117"/>
    </row>
    <row r="348" spans="24:25" ht="11.25">
      <c r="X348" s="117"/>
      <c r="Y348" s="117"/>
    </row>
    <row r="349" spans="24:25" ht="11.25">
      <c r="X349" s="117"/>
      <c r="Y349" s="117"/>
    </row>
    <row r="350" spans="24:25" ht="11.25">
      <c r="X350" s="117"/>
      <c r="Y350" s="117"/>
    </row>
    <row r="351" spans="24:25" ht="11.25">
      <c r="X351" s="117"/>
      <c r="Y351" s="117"/>
    </row>
    <row r="352" spans="24:25" ht="11.25">
      <c r="X352" s="117"/>
      <c r="Y352" s="117"/>
    </row>
    <row r="353" spans="24:25" ht="11.25">
      <c r="X353" s="117"/>
      <c r="Y353" s="117"/>
    </row>
    <row r="354" spans="24:25" ht="11.25">
      <c r="X354" s="117"/>
      <c r="Y354" s="117"/>
    </row>
    <row r="355" spans="24:25" ht="11.25">
      <c r="X355" s="117"/>
      <c r="Y355" s="117"/>
    </row>
    <row r="356" spans="24:25" ht="11.25">
      <c r="X356" s="117"/>
      <c r="Y356" s="117"/>
    </row>
    <row r="357" spans="24:25" ht="11.25">
      <c r="X357" s="117"/>
      <c r="Y357" s="117"/>
    </row>
    <row r="358" spans="24:25" ht="11.25">
      <c r="X358" s="117"/>
      <c r="Y358" s="117"/>
    </row>
    <row r="359" spans="24:25" ht="11.25">
      <c r="X359" s="117"/>
      <c r="Y359" s="117"/>
    </row>
    <row r="360" spans="24:25" ht="11.25">
      <c r="X360" s="117"/>
      <c r="Y360" s="117"/>
    </row>
    <row r="361" spans="24:25" ht="11.25">
      <c r="X361" s="117"/>
      <c r="Y361" s="117"/>
    </row>
    <row r="362" spans="24:25" ht="11.25">
      <c r="X362" s="117"/>
      <c r="Y362" s="117"/>
    </row>
    <row r="363" spans="24:25" ht="11.25">
      <c r="X363" s="117"/>
      <c r="Y363" s="117"/>
    </row>
    <row r="364" spans="24:25" ht="11.25">
      <c r="X364" s="117"/>
      <c r="Y364" s="117"/>
    </row>
    <row r="365" spans="24:25" ht="11.25">
      <c r="X365" s="117"/>
      <c r="Y365" s="117"/>
    </row>
    <row r="366" spans="24:25" ht="11.25">
      <c r="X366" s="117"/>
      <c r="Y366" s="117"/>
    </row>
    <row r="367" spans="24:25" ht="11.25">
      <c r="X367" s="117"/>
      <c r="Y367" s="117"/>
    </row>
    <row r="368" spans="24:25" ht="11.25">
      <c r="X368" s="117"/>
      <c r="Y368" s="117"/>
    </row>
    <row r="369" spans="24:25" ht="11.25">
      <c r="X369" s="117"/>
      <c r="Y369" s="117"/>
    </row>
    <row r="370" spans="24:25" ht="11.25">
      <c r="X370" s="117"/>
      <c r="Y370" s="117"/>
    </row>
    <row r="371" spans="24:25" ht="11.25">
      <c r="X371" s="117"/>
      <c r="Y371" s="117"/>
    </row>
    <row r="372" spans="24:25" ht="11.25">
      <c r="X372" s="117"/>
      <c r="Y372" s="117"/>
    </row>
    <row r="373" spans="24:25" ht="11.25">
      <c r="X373" s="117"/>
      <c r="Y373" s="117"/>
    </row>
    <row r="374" spans="24:25" ht="11.25">
      <c r="X374" s="117"/>
      <c r="Y374" s="117"/>
    </row>
    <row r="375" spans="24:25" ht="11.25">
      <c r="X375" s="117"/>
      <c r="Y375" s="117"/>
    </row>
    <row r="376" spans="24:25" ht="11.25">
      <c r="X376" s="117"/>
      <c r="Y376" s="117"/>
    </row>
    <row r="377" spans="24:25" ht="11.25">
      <c r="X377" s="117"/>
      <c r="Y377" s="117"/>
    </row>
    <row r="378" spans="24:25" ht="11.25">
      <c r="X378" s="117"/>
      <c r="Y378" s="117"/>
    </row>
    <row r="379" spans="24:25" ht="11.25">
      <c r="X379" s="117"/>
      <c r="Y379" s="117"/>
    </row>
    <row r="380" spans="24:25" ht="11.25">
      <c r="X380" s="117"/>
      <c r="Y380" s="117"/>
    </row>
    <row r="381" spans="24:25" ht="11.25">
      <c r="X381" s="117"/>
      <c r="Y381" s="117"/>
    </row>
    <row r="382" spans="24:25" ht="11.25">
      <c r="X382" s="117"/>
      <c r="Y382" s="117"/>
    </row>
    <row r="383" spans="24:25" ht="11.25">
      <c r="X383" s="117"/>
      <c r="Y383" s="117"/>
    </row>
    <row r="384" spans="24:25" ht="11.25">
      <c r="X384" s="117"/>
      <c r="Y384" s="117"/>
    </row>
    <row r="385" spans="24:25" ht="11.25">
      <c r="X385" s="117"/>
      <c r="Y385" s="117"/>
    </row>
    <row r="386" spans="24:25" ht="11.25">
      <c r="X386" s="117"/>
      <c r="Y386" s="117"/>
    </row>
    <row r="387" spans="24:25" ht="11.25">
      <c r="X387" s="117"/>
      <c r="Y387" s="117"/>
    </row>
    <row r="388" spans="24:25" ht="11.25">
      <c r="X388" s="117"/>
      <c r="Y388" s="117"/>
    </row>
    <row r="389" spans="24:25" ht="11.25">
      <c r="X389" s="117"/>
      <c r="Y389" s="117"/>
    </row>
    <row r="390" spans="24:25" ht="11.25">
      <c r="X390" s="117"/>
      <c r="Y390" s="117"/>
    </row>
    <row r="391" spans="24:25" ht="11.25">
      <c r="X391" s="117"/>
      <c r="Y391" s="117"/>
    </row>
    <row r="392" spans="24:25" ht="11.25">
      <c r="X392" s="117"/>
      <c r="Y392" s="117"/>
    </row>
    <row r="393" spans="24:25" ht="11.25">
      <c r="X393" s="117"/>
      <c r="Y393" s="117"/>
    </row>
    <row r="394" spans="24:25" ht="11.25">
      <c r="X394" s="117"/>
      <c r="Y394" s="117"/>
    </row>
    <row r="395" spans="24:25" ht="11.25">
      <c r="X395" s="117"/>
      <c r="Y395" s="117"/>
    </row>
    <row r="396" spans="24:25" ht="11.25">
      <c r="X396" s="117"/>
      <c r="Y396" s="117"/>
    </row>
    <row r="397" spans="24:25" ht="11.25">
      <c r="X397" s="117"/>
      <c r="Y397" s="117"/>
    </row>
    <row r="398" spans="24:25" ht="11.25">
      <c r="X398" s="117"/>
      <c r="Y398" s="117"/>
    </row>
    <row r="399" spans="24:25" ht="11.25">
      <c r="X399" s="117"/>
      <c r="Y399" s="117"/>
    </row>
    <row r="400" spans="24:25" ht="11.25">
      <c r="X400" s="117"/>
      <c r="Y400" s="117"/>
    </row>
    <row r="401" spans="24:25" ht="11.25">
      <c r="X401" s="117"/>
      <c r="Y401" s="117"/>
    </row>
    <row r="402" spans="24:25" ht="11.25">
      <c r="X402" s="117"/>
      <c r="Y402" s="117"/>
    </row>
    <row r="403" spans="24:25" ht="11.25">
      <c r="X403" s="117"/>
      <c r="Y403" s="117"/>
    </row>
    <row r="404" spans="24:25" ht="11.25">
      <c r="X404" s="117"/>
      <c r="Y404" s="117"/>
    </row>
    <row r="405" spans="24:25" ht="11.25">
      <c r="X405" s="117"/>
      <c r="Y405" s="117"/>
    </row>
    <row r="406" spans="24:25" ht="11.25">
      <c r="X406" s="117"/>
      <c r="Y406" s="117"/>
    </row>
    <row r="407" spans="24:25" ht="11.25">
      <c r="X407" s="117"/>
      <c r="Y407" s="117"/>
    </row>
    <row r="408" spans="24:25" ht="11.25">
      <c r="X408" s="117"/>
      <c r="Y408" s="117"/>
    </row>
    <row r="409" spans="24:25" ht="11.25">
      <c r="X409" s="117"/>
      <c r="Y409" s="117"/>
    </row>
    <row r="410" spans="24:25" ht="11.25">
      <c r="X410" s="117"/>
      <c r="Y410" s="117"/>
    </row>
    <row r="411" spans="24:25" ht="11.25">
      <c r="X411" s="117"/>
      <c r="Y411" s="117"/>
    </row>
    <row r="412" spans="24:25" ht="11.25">
      <c r="X412" s="117"/>
      <c r="Y412" s="117"/>
    </row>
    <row r="413" spans="24:25" ht="11.25">
      <c r="X413" s="117"/>
      <c r="Y413" s="117"/>
    </row>
    <row r="414" spans="24:25" ht="11.25">
      <c r="X414" s="117"/>
      <c r="Y414" s="117"/>
    </row>
    <row r="415" spans="24:25" ht="11.25">
      <c r="X415" s="117"/>
      <c r="Y415" s="117"/>
    </row>
    <row r="416" spans="24:25" ht="11.25">
      <c r="X416" s="117"/>
      <c r="Y416" s="117"/>
    </row>
    <row r="417" spans="24:25" ht="11.25">
      <c r="X417" s="117"/>
      <c r="Y417" s="117"/>
    </row>
    <row r="418" spans="24:25" ht="11.25">
      <c r="X418" s="117"/>
      <c r="Y418" s="117"/>
    </row>
    <row r="419" spans="24:25" ht="11.25">
      <c r="X419" s="117"/>
      <c r="Y419" s="117"/>
    </row>
    <row r="420" spans="24:25" ht="11.25">
      <c r="X420" s="117"/>
      <c r="Y420" s="117"/>
    </row>
    <row r="421" spans="24:25" ht="11.25">
      <c r="X421" s="117"/>
      <c r="Y421" s="117"/>
    </row>
    <row r="422" spans="24:25" ht="11.25">
      <c r="X422" s="117"/>
      <c r="Y422" s="117"/>
    </row>
    <row r="423" spans="24:25" ht="11.25">
      <c r="X423" s="117"/>
      <c r="Y423" s="117"/>
    </row>
    <row r="424" spans="24:25" ht="11.25">
      <c r="X424" s="117"/>
      <c r="Y424" s="117"/>
    </row>
    <row r="425" spans="24:25" ht="11.25">
      <c r="X425" s="117"/>
      <c r="Y425" s="117"/>
    </row>
    <row r="426" spans="24:25" ht="11.25">
      <c r="X426" s="117"/>
      <c r="Y426" s="117"/>
    </row>
    <row r="427" spans="24:25" ht="11.25">
      <c r="X427" s="117"/>
      <c r="Y427" s="117"/>
    </row>
    <row r="428" spans="24:25" ht="11.25">
      <c r="X428" s="117"/>
      <c r="Y428" s="117"/>
    </row>
    <row r="429" spans="24:25" ht="11.25">
      <c r="X429" s="117"/>
      <c r="Y429" s="117"/>
    </row>
    <row r="430" spans="24:25" ht="11.25">
      <c r="X430" s="117"/>
      <c r="Y430" s="117"/>
    </row>
    <row r="431" spans="24:25" ht="11.25">
      <c r="X431" s="117"/>
      <c r="Y431" s="117"/>
    </row>
    <row r="432" spans="24:25" ht="11.25">
      <c r="X432" s="117"/>
      <c r="Y432" s="117"/>
    </row>
    <row r="433" spans="24:25" ht="11.25">
      <c r="X433" s="117"/>
      <c r="Y433" s="117"/>
    </row>
    <row r="434" spans="24:25" ht="11.25">
      <c r="X434" s="117"/>
      <c r="Y434" s="117"/>
    </row>
    <row r="435" spans="24:25" ht="11.25">
      <c r="X435" s="117"/>
      <c r="Y435" s="117"/>
    </row>
    <row r="436" spans="24:25" ht="11.25">
      <c r="X436" s="117"/>
      <c r="Y436" s="117"/>
    </row>
    <row r="437" spans="24:25" ht="11.25">
      <c r="X437" s="117"/>
      <c r="Y437" s="117"/>
    </row>
    <row r="438" spans="24:25" ht="11.25">
      <c r="X438" s="117"/>
      <c r="Y438" s="117"/>
    </row>
    <row r="439" spans="24:25" ht="11.25">
      <c r="X439" s="117"/>
      <c r="Y439" s="117"/>
    </row>
    <row r="440" spans="24:25" ht="11.25">
      <c r="X440" s="117"/>
      <c r="Y440" s="117"/>
    </row>
    <row r="441" spans="24:25" ht="11.25">
      <c r="X441" s="117"/>
      <c r="Y441" s="117"/>
    </row>
    <row r="442" spans="24:25" ht="11.25">
      <c r="X442" s="117"/>
      <c r="Y442" s="117"/>
    </row>
    <row r="443" spans="24:25" ht="11.25">
      <c r="X443" s="117"/>
      <c r="Y443" s="117"/>
    </row>
    <row r="444" spans="24:25" ht="11.25">
      <c r="X444" s="117"/>
      <c r="Y444" s="117"/>
    </row>
    <row r="445" spans="24:25" ht="11.25">
      <c r="X445" s="117"/>
      <c r="Y445" s="117"/>
    </row>
    <row r="446" spans="24:25" ht="11.25">
      <c r="X446" s="117"/>
      <c r="Y446" s="117"/>
    </row>
    <row r="447" spans="24:25" ht="11.25">
      <c r="X447" s="117"/>
      <c r="Y447" s="117"/>
    </row>
    <row r="448" spans="24:25" ht="11.25">
      <c r="X448" s="117"/>
      <c r="Y448" s="117"/>
    </row>
    <row r="449" spans="24:25" ht="11.25">
      <c r="X449" s="117"/>
      <c r="Y449" s="117"/>
    </row>
    <row r="450" spans="24:25" ht="11.25">
      <c r="X450" s="117"/>
      <c r="Y450" s="117"/>
    </row>
    <row r="451" spans="24:25" ht="11.25">
      <c r="X451" s="117"/>
      <c r="Y451" s="117"/>
    </row>
    <row r="452" spans="24:25" ht="11.25">
      <c r="X452" s="117"/>
      <c r="Y452" s="117"/>
    </row>
    <row r="453" spans="24:25" ht="11.25">
      <c r="X453" s="117"/>
      <c r="Y453" s="117"/>
    </row>
    <row r="454" spans="24:25" ht="11.25">
      <c r="X454" s="117"/>
      <c r="Y454" s="117"/>
    </row>
    <row r="455" spans="24:25" ht="11.25">
      <c r="X455" s="117"/>
      <c r="Y455" s="117"/>
    </row>
    <row r="456" spans="24:25" ht="11.25">
      <c r="X456" s="117"/>
      <c r="Y456" s="117"/>
    </row>
    <row r="457" spans="24:25" ht="11.25">
      <c r="X457" s="117"/>
      <c r="Y457" s="117"/>
    </row>
    <row r="458" spans="24:25" ht="11.25">
      <c r="X458" s="117"/>
      <c r="Y458" s="117"/>
    </row>
    <row r="459" spans="24:25" ht="11.25">
      <c r="X459" s="117"/>
      <c r="Y459" s="117"/>
    </row>
    <row r="460" spans="24:25" ht="11.25">
      <c r="X460" s="117"/>
      <c r="Y460" s="117"/>
    </row>
    <row r="461" spans="24:25" ht="11.25">
      <c r="X461" s="117"/>
      <c r="Y461" s="117"/>
    </row>
    <row r="462" spans="24:25" ht="11.25">
      <c r="X462" s="117"/>
      <c r="Y462" s="117"/>
    </row>
  </sheetData>
  <sheetProtection password="EA02" sheet="1" selectLockedCells="1"/>
  <mergeCells count="33">
    <mergeCell ref="P29:Q29"/>
    <mergeCell ref="A23:H25"/>
    <mergeCell ref="I23:L23"/>
    <mergeCell ref="M23:N25"/>
    <mergeCell ref="O23:Q25"/>
    <mergeCell ref="I24:J25"/>
    <mergeCell ref="K24:L25"/>
    <mergeCell ref="P26:Q26"/>
    <mergeCell ref="P27:Q27"/>
    <mergeCell ref="P28:Q28"/>
    <mergeCell ref="A18:Q19"/>
    <mergeCell ref="A20:B20"/>
    <mergeCell ref="E20:G20"/>
    <mergeCell ref="I20:K20"/>
    <mergeCell ref="M20:O20"/>
    <mergeCell ref="P20:Q20"/>
    <mergeCell ref="P12:Q12"/>
    <mergeCell ref="P5:Q5"/>
    <mergeCell ref="P6:Q6"/>
    <mergeCell ref="P9:Q9"/>
    <mergeCell ref="P10:Q10"/>
    <mergeCell ref="P7:Q7"/>
    <mergeCell ref="P8:Q8"/>
    <mergeCell ref="R23:S25"/>
    <mergeCell ref="A2:J4"/>
    <mergeCell ref="K2:N2"/>
    <mergeCell ref="O2:Q4"/>
    <mergeCell ref="K3:L4"/>
    <mergeCell ref="M3:N4"/>
    <mergeCell ref="A14:Q15"/>
    <mergeCell ref="A16:I16"/>
    <mergeCell ref="P16:Q16"/>
    <mergeCell ref="P11:Q11"/>
  </mergeCells>
  <conditionalFormatting sqref="P20:Q20">
    <cfRule type="cellIs" priority="1" dxfId="9" operator="notEqual" stopIfTrue="1">
      <formula>var32110+var32120</formula>
    </cfRule>
  </conditionalFormatting>
  <conditionalFormatting sqref="L26 S26:S29">
    <cfRule type="cellIs" priority="2" dxfId="16" operator="greaterThan" stopIfTrue="1">
      <formula>$J$26</formula>
    </cfRule>
  </conditionalFormatting>
  <conditionalFormatting sqref="L27:L28">
    <cfRule type="cellIs" priority="3" dxfId="16" operator="greaterThan" stopIfTrue="1">
      <formula>$J$27</formula>
    </cfRule>
  </conditionalFormatting>
  <conditionalFormatting sqref="L29">
    <cfRule type="cellIs" priority="4" dxfId="16" operator="greaterThan" stopIfTrue="1">
      <formula>$J$29</formula>
    </cfRule>
  </conditionalFormatting>
  <conditionalFormatting sqref="P10:Q10">
    <cfRule type="cellIs" priority="5" dxfId="9" operator="notEqual" stopIfTrue="1">
      <formula>var31202+var31302+var31402+var31502</formula>
    </cfRule>
  </conditionalFormatting>
  <conditionalFormatting sqref="N10">
    <cfRule type="cellIs" priority="6" dxfId="9" operator="notEqual" stopIfTrue="1">
      <formula>var31101+var31201+var31301+var31401+var31501</formula>
    </cfRule>
  </conditionalFormatting>
  <conditionalFormatting sqref="N5">
    <cfRule type="cellIs" priority="7" dxfId="16" operator="greaterThan" stopIfTrue="1">
      <formula>$L$5</formula>
    </cfRule>
  </conditionalFormatting>
  <conditionalFormatting sqref="N6">
    <cfRule type="cellIs" priority="8" dxfId="16" operator="greaterThan" stopIfTrue="1">
      <formula>$L$6</formula>
    </cfRule>
  </conditionalFormatting>
  <conditionalFormatting sqref="N7">
    <cfRule type="cellIs" priority="9" dxfId="16" operator="greaterThan" stopIfTrue="1">
      <formula>$L$7</formula>
    </cfRule>
  </conditionalFormatting>
  <conditionalFormatting sqref="N8">
    <cfRule type="cellIs" priority="10" dxfId="16" operator="greaterThan" stopIfTrue="1">
      <formula>$L$8</formula>
    </cfRule>
  </conditionalFormatting>
  <conditionalFormatting sqref="N9">
    <cfRule type="cellIs" priority="11" dxfId="16" operator="greaterThan" stopIfTrue="1">
      <formula>$L$9</formula>
    </cfRule>
  </conditionalFormatting>
  <conditionalFormatting sqref="N11">
    <cfRule type="cellIs" priority="12" dxfId="16" operator="greaterThan" stopIfTrue="1">
      <formula>$L$11</formula>
    </cfRule>
  </conditionalFormatting>
  <conditionalFormatting sqref="N12">
    <cfRule type="cellIs" priority="13" dxfId="16" operator="greaterThan" stopIfTrue="1">
      <formula>$L$12</formula>
    </cfRule>
  </conditionalFormatting>
  <dataValidations count="4">
    <dataValidation type="whole" operator="lessThanOrEqual" showInputMessage="1" showErrorMessage="1" errorTitle="                     ATTENZIONE!" error="VALORE ERRATO OPPURE&#10;DI CUI MAGGIORE TOTALE" sqref="N5:N9 N11:N12 L26:L29">
      <formula1>L5</formula1>
    </dataValidation>
    <dataValidation type="whole" operator="greaterThanOrEqual" allowBlank="1" showInputMessage="1" showErrorMessage="1" errorTitle="                     ATTENZIONE!" error="IMMETTERE UN NUMERO INTERO POSITIVO" sqref="P26:Q28">
      <formula1>0</formula1>
    </dataValidation>
    <dataValidation type="list" allowBlank="1" showInputMessage="1" showErrorMessage="1" sqref="S26:S29">
      <formula1>$T$26:$T$27</formula1>
    </dataValidation>
    <dataValidation type="whole" operator="greaterThanOrEqual" allowBlank="1" showInputMessage="1" showErrorMessage="1" errorTitle="                     ATTENZIONE!" error="IMMETTERE UN NUMERO INTERO POSITIVO" sqref="J26:J29 P6:Q9 L11:L12 P11:Q12 D20 I20:K20 P16:Q16 L5:L9 N26">
      <formula1>0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2"/>
  <sheetViews>
    <sheetView showGridLines="0" zoomScale="115" zoomScaleNormal="115" zoomScalePageLayoutView="0" workbookViewId="0" topLeftCell="A1">
      <selection activeCell="L5" sqref="L5"/>
    </sheetView>
  </sheetViews>
  <sheetFormatPr defaultColWidth="9.140625" defaultRowHeight="12.75"/>
  <cols>
    <col min="1" max="1" width="4.421875" style="22" customWidth="1"/>
    <col min="2" max="2" width="6.00390625" style="22" customWidth="1"/>
    <col min="3" max="3" width="10.00390625" style="22" customWidth="1"/>
    <col min="4" max="4" width="9.57421875" style="22" customWidth="1"/>
    <col min="5" max="5" width="2.7109375" style="22" customWidth="1"/>
    <col min="6" max="6" width="8.140625" style="22" customWidth="1"/>
    <col min="7" max="7" width="2.28125" style="22" customWidth="1"/>
    <col min="8" max="8" width="18.00390625" style="22" customWidth="1"/>
    <col min="9" max="9" width="2.7109375" style="22" customWidth="1"/>
    <col min="10" max="10" width="9.7109375" style="22" customWidth="1"/>
    <col min="11" max="11" width="1.8515625" style="22" customWidth="1"/>
    <col min="12" max="12" width="14.00390625" style="35" customWidth="1"/>
    <col min="13" max="13" width="2.140625" style="3" customWidth="1"/>
    <col min="14" max="14" width="8.421875" style="3" customWidth="1"/>
    <col min="15" max="15" width="2.140625" style="3" customWidth="1"/>
    <col min="16" max="16" width="7.28125" style="3" customWidth="1"/>
    <col min="17" max="17" width="6.421875" style="22" customWidth="1"/>
    <col min="18" max="18" width="13.140625" style="22" customWidth="1"/>
    <col min="19" max="19" width="9.140625" style="0" hidden="1" customWidth="1"/>
    <col min="21" max="21" width="9.140625" style="22" customWidth="1"/>
    <col min="24" max="16384" width="9.140625" style="22" customWidth="1"/>
  </cols>
  <sheetData>
    <row r="1" ht="7.5" customHeight="1">
      <c r="Z1" s="22" t="s">
        <v>212</v>
      </c>
    </row>
    <row r="2" spans="1:23" s="153" customFormat="1" ht="12.75" customHeight="1">
      <c r="A2" s="120" t="s">
        <v>261</v>
      </c>
      <c r="B2" s="120"/>
      <c r="C2" s="120"/>
      <c r="D2" s="120"/>
      <c r="E2" s="120"/>
      <c r="F2" s="120"/>
      <c r="G2" s="122"/>
      <c r="H2" s="122"/>
      <c r="I2" s="122"/>
      <c r="J2" s="122"/>
      <c r="K2" s="122"/>
      <c r="L2" s="122"/>
      <c r="M2" s="143"/>
      <c r="N2" s="143"/>
      <c r="O2" s="143"/>
      <c r="P2" s="143"/>
      <c r="Q2" s="122"/>
      <c r="S2"/>
      <c r="T2"/>
      <c r="V2"/>
      <c r="W2"/>
    </row>
    <row r="3" spans="1:17" ht="12.75" customHeight="1">
      <c r="A3" s="80"/>
      <c r="B3" s="80"/>
      <c r="C3" s="80"/>
      <c r="D3" s="80"/>
      <c r="E3" s="80"/>
      <c r="F3" s="80"/>
      <c r="G3" s="80"/>
      <c r="H3" s="80"/>
      <c r="I3" s="80"/>
      <c r="J3" s="559" t="s">
        <v>262</v>
      </c>
      <c r="K3" s="559"/>
      <c r="L3" s="559"/>
      <c r="M3" s="559"/>
      <c r="N3" s="559"/>
      <c r="O3" s="559"/>
      <c r="P3" s="559"/>
      <c r="Q3" s="559"/>
    </row>
    <row r="4" spans="1:23" s="13" customFormat="1" ht="13.5" customHeight="1" thickBot="1">
      <c r="A4" s="154" t="s">
        <v>263</v>
      </c>
      <c r="B4" s="154"/>
      <c r="C4" s="154"/>
      <c r="D4" s="154"/>
      <c r="E4" s="154"/>
      <c r="F4" s="154"/>
      <c r="G4" s="154"/>
      <c r="H4" s="154"/>
      <c r="I4" s="155"/>
      <c r="L4" s="156" t="s">
        <v>82</v>
      </c>
      <c r="M4" s="157"/>
      <c r="N4" s="158"/>
      <c r="O4" s="157"/>
      <c r="P4" s="560" t="s">
        <v>264</v>
      </c>
      <c r="Q4" s="560"/>
      <c r="S4"/>
      <c r="T4"/>
      <c r="V4"/>
      <c r="W4"/>
    </row>
    <row r="5" spans="1:17" ht="12.75" customHeight="1" thickBot="1">
      <c r="A5" s="159" t="s">
        <v>265</v>
      </c>
      <c r="B5" s="159"/>
      <c r="C5" s="159"/>
      <c r="D5" s="159"/>
      <c r="E5" s="159"/>
      <c r="F5" s="159"/>
      <c r="G5" s="159"/>
      <c r="H5" s="159"/>
      <c r="I5" s="160"/>
      <c r="J5" s="80">
        <v>41110</v>
      </c>
      <c r="L5" s="24"/>
      <c r="N5" s="3">
        <v>41111</v>
      </c>
      <c r="P5" s="508"/>
      <c r="Q5" s="509"/>
    </row>
    <row r="6" spans="1:17" ht="12.75" customHeight="1" thickBot="1">
      <c r="A6" s="159" t="s">
        <v>266</v>
      </c>
      <c r="B6" s="159"/>
      <c r="C6" s="159"/>
      <c r="D6" s="159"/>
      <c r="E6" s="159"/>
      <c r="F6" s="159"/>
      <c r="G6" s="159"/>
      <c r="H6" s="159"/>
      <c r="I6" s="160"/>
      <c r="J6" s="80">
        <v>41120</v>
      </c>
      <c r="L6" s="24"/>
      <c r="P6" s="561"/>
      <c r="Q6" s="561"/>
    </row>
    <row r="7" spans="1:17" ht="12.75" customHeight="1" thickBot="1">
      <c r="A7" s="159" t="s">
        <v>198</v>
      </c>
      <c r="B7" s="159"/>
      <c r="C7" s="159"/>
      <c r="D7" s="159"/>
      <c r="E7" s="159"/>
      <c r="F7" s="159"/>
      <c r="G7" s="159"/>
      <c r="H7" s="159"/>
      <c r="I7" s="160"/>
      <c r="J7" s="80">
        <v>41130</v>
      </c>
      <c r="L7" s="24"/>
      <c r="P7" s="483"/>
      <c r="Q7" s="483"/>
    </row>
    <row r="8" spans="1:17" ht="12.75" customHeight="1">
      <c r="A8" s="159" t="s">
        <v>199</v>
      </c>
      <c r="B8" s="159"/>
      <c r="C8" s="159"/>
      <c r="D8" s="159"/>
      <c r="E8" s="159"/>
      <c r="F8" s="159"/>
      <c r="G8" s="159"/>
      <c r="H8" s="159"/>
      <c r="I8" s="160"/>
      <c r="J8" s="80"/>
      <c r="L8" s="161"/>
      <c r="P8" s="483"/>
      <c r="Q8" s="483"/>
    </row>
    <row r="9" spans="1:23" s="13" customFormat="1" ht="18" customHeight="1" thickBot="1">
      <c r="A9" s="154" t="s">
        <v>74</v>
      </c>
      <c r="B9" s="154"/>
      <c r="C9" s="154"/>
      <c r="D9" s="154"/>
      <c r="E9" s="154"/>
      <c r="F9" s="154"/>
      <c r="G9" s="154"/>
      <c r="H9" s="154"/>
      <c r="I9" s="155"/>
      <c r="J9" s="162"/>
      <c r="L9" s="163"/>
      <c r="M9" s="157"/>
      <c r="N9" s="157"/>
      <c r="O9" s="157"/>
      <c r="P9" s="562"/>
      <c r="Q9" s="562"/>
      <c r="S9"/>
      <c r="T9"/>
      <c r="V9"/>
      <c r="W9"/>
    </row>
    <row r="10" spans="1:17" ht="12.75" customHeight="1" thickBot="1">
      <c r="A10" s="159" t="s">
        <v>268</v>
      </c>
      <c r="B10" s="159"/>
      <c r="C10" s="159"/>
      <c r="D10" s="159"/>
      <c r="E10" s="159"/>
      <c r="F10" s="159"/>
      <c r="G10" s="159"/>
      <c r="H10" s="159"/>
      <c r="I10" s="160"/>
      <c r="J10" s="80">
        <v>42110</v>
      </c>
      <c r="L10" s="24"/>
      <c r="N10" s="3">
        <v>42111</v>
      </c>
      <c r="P10" s="508"/>
      <c r="Q10" s="509"/>
    </row>
    <row r="11" spans="1:17" ht="12.75" customHeight="1" thickBot="1">
      <c r="A11" s="159" t="s">
        <v>269</v>
      </c>
      <c r="B11" s="159"/>
      <c r="C11" s="159"/>
      <c r="D11" s="159"/>
      <c r="E11" s="159"/>
      <c r="F11" s="159"/>
      <c r="G11" s="159"/>
      <c r="H11" s="159"/>
      <c r="I11" s="160"/>
      <c r="J11" s="80">
        <v>42120</v>
      </c>
      <c r="L11" s="24"/>
      <c r="P11" s="561"/>
      <c r="Q11" s="561"/>
    </row>
    <row r="12" spans="1:17" ht="12.75" customHeight="1" thickBot="1">
      <c r="A12" s="159" t="s">
        <v>267</v>
      </c>
      <c r="B12" s="159"/>
      <c r="C12" s="159"/>
      <c r="D12" s="159"/>
      <c r="E12" s="159"/>
      <c r="F12" s="159"/>
      <c r="G12" s="159"/>
      <c r="H12" s="159"/>
      <c r="I12" s="160"/>
      <c r="J12" s="80">
        <v>42130</v>
      </c>
      <c r="L12" s="24"/>
      <c r="P12" s="483"/>
      <c r="Q12" s="483"/>
    </row>
    <row r="13" spans="1:17" ht="12.75" customHeight="1" thickBot="1">
      <c r="A13" s="159" t="s">
        <v>199</v>
      </c>
      <c r="B13" s="159"/>
      <c r="C13" s="159"/>
      <c r="D13" s="159"/>
      <c r="E13" s="159"/>
      <c r="F13" s="159"/>
      <c r="G13" s="159"/>
      <c r="H13" s="159"/>
      <c r="I13" s="160"/>
      <c r="J13" s="80"/>
      <c r="L13" s="164"/>
      <c r="P13" s="483"/>
      <c r="Q13" s="483"/>
    </row>
    <row r="14" spans="1:23" s="13" customFormat="1" ht="13.5" customHeight="1" thickBot="1">
      <c r="A14" s="154" t="s">
        <v>270</v>
      </c>
      <c r="B14" s="154"/>
      <c r="C14" s="154"/>
      <c r="D14" s="154"/>
      <c r="E14" s="154"/>
      <c r="F14" s="154"/>
      <c r="G14" s="154"/>
      <c r="H14" s="154"/>
      <c r="I14" s="155"/>
      <c r="J14" s="80">
        <v>43000</v>
      </c>
      <c r="L14" s="24"/>
      <c r="M14" s="157"/>
      <c r="N14" s="157"/>
      <c r="O14" s="157"/>
      <c r="P14" s="564"/>
      <c r="Q14" s="564"/>
      <c r="S14"/>
      <c r="T14"/>
      <c r="V14"/>
      <c r="W14"/>
    </row>
    <row r="15" spans="1:17" ht="10.5" customHeight="1" thickBot="1">
      <c r="A15" s="159"/>
      <c r="B15" s="159"/>
      <c r="C15" s="159"/>
      <c r="D15" s="159"/>
      <c r="E15" s="159"/>
      <c r="F15" s="159"/>
      <c r="G15" s="159"/>
      <c r="H15" s="159"/>
      <c r="I15" s="160"/>
      <c r="J15" s="80"/>
      <c r="L15" s="164"/>
      <c r="P15" s="489"/>
      <c r="Q15" s="489"/>
    </row>
    <row r="16" spans="1:23" s="13" customFormat="1" ht="13.5" customHeight="1" thickBot="1">
      <c r="A16" s="154" t="s">
        <v>271</v>
      </c>
      <c r="B16" s="154"/>
      <c r="C16" s="154"/>
      <c r="D16" s="154"/>
      <c r="E16" s="154"/>
      <c r="F16" s="154"/>
      <c r="G16" s="154"/>
      <c r="H16" s="154"/>
      <c r="I16" s="155"/>
      <c r="J16" s="166">
        <v>44000</v>
      </c>
      <c r="L16" s="131">
        <f>var41110+var41120+var41130+var42110+var42120+var42130+var43000</f>
        <v>0</v>
      </c>
      <c r="M16" s="157"/>
      <c r="N16" s="3">
        <v>44001</v>
      </c>
      <c r="O16" s="157"/>
      <c r="P16" s="491">
        <f>var41111+var42111</f>
        <v>0</v>
      </c>
      <c r="Q16" s="492"/>
      <c r="S16" s="283">
        <f>IF(ISBLANK(var41110),0,1)+IF(ISBLANK(var41120),0,1)+IF(ISBLANK(var41130),0,1)+IF(ISBLANK(var42110),0,1)+IF(ISBLANK(var42120),0,1)+IF(ISBLANK(var42130),0,1)+IF(ISBLANK(var43000),0,1)</f>
        <v>0</v>
      </c>
      <c r="T16"/>
      <c r="V16"/>
      <c r="W16"/>
    </row>
    <row r="17" spans="1:17" ht="10.5" customHeight="1" thickBot="1">
      <c r="A17" s="159"/>
      <c r="B17" s="159"/>
      <c r="C17" s="159"/>
      <c r="D17" s="159"/>
      <c r="E17" s="159"/>
      <c r="F17" s="159"/>
      <c r="G17" s="159"/>
      <c r="H17" s="159"/>
      <c r="I17" s="160"/>
      <c r="J17" s="80"/>
      <c r="L17" s="164"/>
      <c r="P17" s="561"/>
      <c r="Q17" s="561"/>
    </row>
    <row r="18" spans="1:23" s="13" customFormat="1" ht="13.5" customHeight="1" thickBot="1">
      <c r="A18" s="154" t="s">
        <v>272</v>
      </c>
      <c r="B18" s="154"/>
      <c r="C18" s="154"/>
      <c r="D18" s="154"/>
      <c r="E18" s="154"/>
      <c r="F18" s="154"/>
      <c r="G18" s="154"/>
      <c r="H18" s="154"/>
      <c r="J18" s="22">
        <v>45000</v>
      </c>
      <c r="L18" s="24"/>
      <c r="M18" s="157"/>
      <c r="N18" s="165"/>
      <c r="O18" s="157"/>
      <c r="P18" s="564"/>
      <c r="Q18" s="564"/>
      <c r="S18"/>
      <c r="T18"/>
      <c r="V18"/>
      <c r="W18"/>
    </row>
    <row r="19" spans="1:8" ht="13.5" thickBot="1">
      <c r="A19" s="154"/>
      <c r="B19" s="154"/>
      <c r="C19" s="154"/>
      <c r="D19" s="154"/>
      <c r="E19" s="154"/>
      <c r="F19" s="154"/>
      <c r="G19" s="154"/>
      <c r="H19" s="154"/>
    </row>
    <row r="20" spans="1:12" ht="13.5" customHeight="1" thickBot="1">
      <c r="A20" s="154" t="s">
        <v>326</v>
      </c>
      <c r="B20" s="154"/>
      <c r="C20" s="154"/>
      <c r="D20" s="154"/>
      <c r="E20" s="154"/>
      <c r="F20" s="154"/>
      <c r="G20" s="154"/>
      <c r="H20" s="154"/>
      <c r="J20" s="22">
        <v>45100</v>
      </c>
      <c r="K20" s="13"/>
      <c r="L20" s="24"/>
    </row>
    <row r="21" spans="1:12" ht="13.5" thickBot="1">
      <c r="A21" s="154"/>
      <c r="B21" s="154"/>
      <c r="C21" s="154"/>
      <c r="D21" s="154"/>
      <c r="E21" s="154"/>
      <c r="F21" s="154"/>
      <c r="G21" s="154"/>
      <c r="H21" s="154"/>
      <c r="K21" s="13"/>
      <c r="L21" s="258"/>
    </row>
    <row r="22" spans="1:12" ht="21.75" customHeight="1" thickBot="1">
      <c r="A22" s="563" t="s">
        <v>200</v>
      </c>
      <c r="B22" s="563"/>
      <c r="C22" s="563"/>
      <c r="D22" s="563"/>
      <c r="E22" s="563"/>
      <c r="F22" s="563"/>
      <c r="G22" s="563"/>
      <c r="H22" s="563"/>
      <c r="I22" s="160"/>
      <c r="J22" s="80">
        <v>45200</v>
      </c>
      <c r="L22" s="24"/>
    </row>
  </sheetData>
  <sheetProtection password="EA02" sheet="1" objects="1" scenarios="1" selectLockedCells="1"/>
  <mergeCells count="17">
    <mergeCell ref="P16:Q16"/>
    <mergeCell ref="P9:Q9"/>
    <mergeCell ref="P10:Q10"/>
    <mergeCell ref="A22:H22"/>
    <mergeCell ref="P11:Q11"/>
    <mergeCell ref="P12:Q12"/>
    <mergeCell ref="P17:Q17"/>
    <mergeCell ref="P18:Q18"/>
    <mergeCell ref="P13:Q13"/>
    <mergeCell ref="P14:Q14"/>
    <mergeCell ref="P15:Q15"/>
    <mergeCell ref="J3:Q3"/>
    <mergeCell ref="P4:Q4"/>
    <mergeCell ref="P5:Q5"/>
    <mergeCell ref="P6:Q6"/>
    <mergeCell ref="P7:Q7"/>
    <mergeCell ref="P8:Q8"/>
  </mergeCells>
  <conditionalFormatting sqref="P5:Q5">
    <cfRule type="cellIs" priority="1" dxfId="16" operator="greaterThan" stopIfTrue="1">
      <formula>$L$5</formula>
    </cfRule>
  </conditionalFormatting>
  <conditionalFormatting sqref="P10:Q10">
    <cfRule type="cellIs" priority="2" dxfId="16" operator="greaterThan" stopIfTrue="1">
      <formula>$L$10</formula>
    </cfRule>
  </conditionalFormatting>
  <conditionalFormatting sqref="L16">
    <cfRule type="cellIs" priority="3" dxfId="9" operator="notEqual" stopIfTrue="1">
      <formula>var12520uf4</formula>
    </cfRule>
  </conditionalFormatting>
  <dataValidations count="4">
    <dataValidation type="whole" operator="greaterThanOrEqual" allowBlank="1" showInputMessage="1" showErrorMessage="1" errorTitle="                     ATTENZIONE!" error="IMMETTERE UN NUMERO INTERO POSITIVO" sqref="L5:L7 L10:L12 L14 L21">
      <formula1>0</formula1>
    </dataValidation>
    <dataValidation type="whole" operator="lessThanOrEqual" showInputMessage="1" showErrorMessage="1" errorTitle="                     ATTENZIONE!" error="VALORE ERRATO OPPURE&#10;DI CUI MAGGIORE TOTALE" sqref="P5:Q5 P10:Q10 P16:Q16">
      <formula1>L5</formula1>
    </dataValidation>
    <dataValidation operator="greaterThanOrEqual" allowBlank="1" showInputMessage="1" showErrorMessage="1" errorTitle="                     ATTENZIONE!" error="IMMETTERE UN NUMERO INTERO POSITIVO" sqref="L22"/>
    <dataValidation operator="greaterThanOrEqual" allowBlank="1" showInputMessage="1" showErrorMessage="1" errorTitle="                     ATTENZIONE!" error="IMMETTERE UN NUMERO INTERO POSITIVO" sqref="L18 L20"/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7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3"/>
  <sheetViews>
    <sheetView showGridLines="0" zoomScale="115" zoomScaleNormal="115" zoomScalePageLayoutView="0" workbookViewId="0" topLeftCell="A1">
      <selection activeCell="N6" sqref="N6"/>
    </sheetView>
  </sheetViews>
  <sheetFormatPr defaultColWidth="9.140625" defaultRowHeight="12.75"/>
  <cols>
    <col min="1" max="1" width="4.421875" style="22" customWidth="1"/>
    <col min="2" max="2" width="6.00390625" style="22" customWidth="1"/>
    <col min="3" max="3" width="10.00390625" style="22" customWidth="1"/>
    <col min="4" max="4" width="21.7109375" style="22" customWidth="1"/>
    <col min="5" max="5" width="2.7109375" style="22" customWidth="1"/>
    <col min="6" max="6" width="14.57421875" style="22" customWidth="1"/>
    <col min="7" max="7" width="2.28125" style="22" customWidth="1"/>
    <col min="8" max="8" width="13.57421875" style="22" customWidth="1"/>
    <col min="9" max="9" width="2.7109375" style="22" customWidth="1"/>
    <col min="10" max="10" width="13.421875" style="22" customWidth="1"/>
    <col min="11" max="11" width="1.8515625" style="22" customWidth="1"/>
    <col min="12" max="12" width="8.7109375" style="35" customWidth="1"/>
    <col min="13" max="13" width="2.140625" style="3" customWidth="1"/>
    <col min="14" max="14" width="13.421875" style="3" customWidth="1"/>
    <col min="15" max="15" width="2.140625" style="3" customWidth="1"/>
    <col min="16" max="16" width="7.28125" style="3" customWidth="1"/>
    <col min="17" max="17" width="6.421875" style="22" customWidth="1"/>
    <col min="18" max="16384" width="9.140625" style="22" customWidth="1"/>
  </cols>
  <sheetData>
    <row r="1" spans="1:26" s="25" customFormat="1" ht="12.75" customHeight="1">
      <c r="A1" s="167" t="s">
        <v>328</v>
      </c>
      <c r="B1" s="167"/>
      <c r="C1" s="167"/>
      <c r="D1" s="167"/>
      <c r="E1" s="167"/>
      <c r="F1" s="167"/>
      <c r="G1" s="168"/>
      <c r="H1" s="168"/>
      <c r="I1" s="168"/>
      <c r="J1" s="168"/>
      <c r="K1" s="168"/>
      <c r="L1" s="168"/>
      <c r="M1" s="169"/>
      <c r="N1" s="169"/>
      <c r="O1" s="169"/>
      <c r="P1" s="169"/>
      <c r="Q1" s="168"/>
      <c r="Z1" s="25" t="s">
        <v>213</v>
      </c>
    </row>
    <row r="2" spans="1:17" ht="11.25" customHeight="1">
      <c r="A2" s="566" t="s">
        <v>273</v>
      </c>
      <c r="B2" s="566"/>
      <c r="C2" s="566"/>
      <c r="D2" s="566"/>
      <c r="E2" s="566"/>
      <c r="F2" s="566"/>
      <c r="G2" s="568" t="s">
        <v>262</v>
      </c>
      <c r="H2" s="568"/>
      <c r="I2" s="568"/>
      <c r="J2" s="568"/>
      <c r="K2" s="47"/>
      <c r="M2" s="568" t="s">
        <v>262</v>
      </c>
      <c r="N2" s="568"/>
      <c r="O2" s="568"/>
      <c r="P2" s="568"/>
      <c r="Q2" s="568"/>
    </row>
    <row r="3" spans="1:17" ht="11.25">
      <c r="A3" s="567"/>
      <c r="B3" s="567"/>
      <c r="C3" s="567"/>
      <c r="D3" s="567"/>
      <c r="E3" s="567"/>
      <c r="F3" s="567"/>
      <c r="G3" s="569" t="s">
        <v>248</v>
      </c>
      <c r="H3" s="569"/>
      <c r="I3" s="569" t="s">
        <v>274</v>
      </c>
      <c r="J3" s="569"/>
      <c r="K3" s="569"/>
      <c r="L3" s="45"/>
      <c r="M3" s="570" t="s">
        <v>248</v>
      </c>
      <c r="N3" s="570"/>
      <c r="O3" s="570" t="s">
        <v>274</v>
      </c>
      <c r="P3" s="570"/>
      <c r="Q3" s="570"/>
    </row>
    <row r="4" spans="1:17" ht="12.75" customHeight="1">
      <c r="A4" s="565" t="s">
        <v>194</v>
      </c>
      <c r="B4" s="565"/>
      <c r="C4" s="565"/>
      <c r="D4" s="565"/>
      <c r="E4" s="170"/>
      <c r="F4" s="171"/>
      <c r="G4" s="23"/>
      <c r="H4" s="23"/>
      <c r="I4" s="23"/>
      <c r="J4" s="23"/>
      <c r="M4" s="127"/>
      <c r="N4" s="127"/>
      <c r="O4" s="127"/>
      <c r="P4" s="545"/>
      <c r="Q4" s="545"/>
    </row>
    <row r="5" spans="1:17" ht="13.5" thickBot="1">
      <c r="A5" s="171" t="s">
        <v>275</v>
      </c>
      <c r="B5" s="171"/>
      <c r="C5" s="171"/>
      <c r="D5" s="171"/>
      <c r="E5" s="171"/>
      <c r="F5" s="171"/>
      <c r="G5" s="23"/>
      <c r="H5" s="23"/>
      <c r="I5" s="23"/>
      <c r="J5" s="23"/>
      <c r="M5" s="150" t="s">
        <v>276</v>
      </c>
      <c r="N5" s="172" t="s">
        <v>233</v>
      </c>
      <c r="O5" s="149" t="s">
        <v>276</v>
      </c>
      <c r="P5" s="571" t="s">
        <v>233</v>
      </c>
      <c r="Q5" s="572"/>
    </row>
    <row r="6" spans="1:17" ht="13.5" thickBot="1">
      <c r="A6" s="171"/>
      <c r="B6" s="171" t="s">
        <v>277</v>
      </c>
      <c r="C6" s="171"/>
      <c r="D6" s="171"/>
      <c r="E6" s="171"/>
      <c r="F6" s="171"/>
      <c r="L6" s="3">
        <v>5111</v>
      </c>
      <c r="M6" s="126">
        <v>0</v>
      </c>
      <c r="N6" s="24"/>
      <c r="O6" s="173" t="s">
        <v>276</v>
      </c>
      <c r="P6" s="537" t="s">
        <v>233</v>
      </c>
      <c r="Q6" s="538"/>
    </row>
    <row r="7" spans="1:17" ht="13.5" thickBot="1">
      <c r="A7" s="171"/>
      <c r="B7" s="171" t="s">
        <v>278</v>
      </c>
      <c r="C7" s="171"/>
      <c r="D7" s="171"/>
      <c r="E7" s="171"/>
      <c r="F7" s="171"/>
      <c r="L7" s="3">
        <v>5112</v>
      </c>
      <c r="M7" s="126">
        <v>0</v>
      </c>
      <c r="N7" s="24"/>
      <c r="O7" s="127">
        <v>2</v>
      </c>
      <c r="P7" s="508"/>
      <c r="Q7" s="509"/>
    </row>
    <row r="8" spans="1:17" ht="13.5" thickBot="1">
      <c r="A8" s="171"/>
      <c r="B8" s="171" t="s">
        <v>279</v>
      </c>
      <c r="C8" s="171"/>
      <c r="D8" s="171"/>
      <c r="E8" s="171"/>
      <c r="F8" s="171"/>
      <c r="L8" s="3">
        <v>5113</v>
      </c>
      <c r="M8" s="126">
        <v>0</v>
      </c>
      <c r="N8" s="24"/>
      <c r="O8" s="127">
        <v>2</v>
      </c>
      <c r="P8" s="508"/>
      <c r="Q8" s="509"/>
    </row>
    <row r="9" spans="1:17" ht="12.75" customHeight="1" thickBot="1">
      <c r="A9" s="565" t="s">
        <v>280</v>
      </c>
      <c r="B9" s="565"/>
      <c r="C9" s="565"/>
      <c r="D9" s="171"/>
      <c r="E9" s="171"/>
      <c r="F9" s="171"/>
      <c r="L9" s="3">
        <v>5120</v>
      </c>
      <c r="M9" s="126">
        <v>0</v>
      </c>
      <c r="N9" s="24"/>
      <c r="O9" s="127">
        <v>2</v>
      </c>
      <c r="P9" s="508"/>
      <c r="Q9" s="509"/>
    </row>
    <row r="10" spans="1:17" ht="12.75" customHeight="1" thickBot="1">
      <c r="A10" s="171"/>
      <c r="B10" s="174" t="s">
        <v>281</v>
      </c>
      <c r="C10" s="171"/>
      <c r="D10" s="171"/>
      <c r="E10" s="171"/>
      <c r="F10" s="171"/>
      <c r="G10" s="126">
        <v>0</v>
      </c>
      <c r="H10" s="24"/>
      <c r="I10" s="127">
        <v>2</v>
      </c>
      <c r="J10" s="24"/>
      <c r="L10" s="3">
        <v>5121</v>
      </c>
      <c r="M10" s="149" t="s">
        <v>276</v>
      </c>
      <c r="N10" s="175" t="s">
        <v>233</v>
      </c>
      <c r="O10" s="149" t="s">
        <v>276</v>
      </c>
      <c r="P10" s="573" t="s">
        <v>233</v>
      </c>
      <c r="Q10" s="574"/>
    </row>
    <row r="11" spans="1:17" ht="12.75" customHeight="1" thickBot="1">
      <c r="A11" s="565" t="s">
        <v>282</v>
      </c>
      <c r="B11" s="565"/>
      <c r="C11" s="565"/>
      <c r="D11" s="565"/>
      <c r="E11" s="170"/>
      <c r="F11" s="171"/>
      <c r="L11" s="3">
        <v>5130</v>
      </c>
      <c r="M11" s="126">
        <v>0</v>
      </c>
      <c r="N11" s="24"/>
      <c r="O11" s="127">
        <v>2</v>
      </c>
      <c r="P11" s="508"/>
      <c r="Q11" s="509"/>
    </row>
    <row r="12" spans="1:17" ht="12.75" customHeight="1" thickBot="1">
      <c r="A12" s="176" t="s">
        <v>283</v>
      </c>
      <c r="B12" s="176"/>
      <c r="C12" s="171"/>
      <c r="D12" s="171"/>
      <c r="E12" s="171"/>
      <c r="F12" s="171"/>
      <c r="L12" s="3">
        <v>5140</v>
      </c>
      <c r="M12" s="126">
        <v>0</v>
      </c>
      <c r="N12" s="24"/>
      <c r="O12" s="127">
        <v>2</v>
      </c>
      <c r="P12" s="508"/>
      <c r="Q12" s="509"/>
    </row>
    <row r="13" spans="1:17" ht="12" thickBot="1">
      <c r="A13" s="171"/>
      <c r="B13" s="171" t="s">
        <v>284</v>
      </c>
      <c r="C13" s="171"/>
      <c r="D13" s="171"/>
      <c r="E13" s="171"/>
      <c r="F13" s="171"/>
      <c r="M13" s="127"/>
      <c r="N13" s="46"/>
      <c r="O13" s="127"/>
      <c r="P13" s="575"/>
      <c r="Q13" s="575"/>
    </row>
    <row r="14" spans="1:17" ht="13.5" thickBot="1">
      <c r="A14" s="171"/>
      <c r="B14" s="171" t="s">
        <v>285</v>
      </c>
      <c r="C14" s="171"/>
      <c r="D14" s="171"/>
      <c r="E14" s="171"/>
      <c r="F14" s="171"/>
      <c r="G14" s="126">
        <v>0</v>
      </c>
      <c r="H14" s="24"/>
      <c r="I14" s="127">
        <v>2</v>
      </c>
      <c r="J14" s="24"/>
      <c r="L14" s="3">
        <v>5141</v>
      </c>
      <c r="M14" s="146" t="s">
        <v>276</v>
      </c>
      <c r="N14" s="146" t="s">
        <v>233</v>
      </c>
      <c r="O14" s="146" t="s">
        <v>276</v>
      </c>
      <c r="P14" s="576" t="s">
        <v>233</v>
      </c>
      <c r="Q14" s="577"/>
    </row>
    <row r="15" spans="1:17" ht="13.5" thickBot="1">
      <c r="A15" s="171"/>
      <c r="B15" s="171" t="s">
        <v>286</v>
      </c>
      <c r="C15" s="171"/>
      <c r="D15" s="171"/>
      <c r="E15" s="171"/>
      <c r="F15" s="171"/>
      <c r="G15" s="126">
        <v>0</v>
      </c>
      <c r="H15" s="24"/>
      <c r="I15" s="127">
        <v>2</v>
      </c>
      <c r="J15" s="24"/>
      <c r="L15" s="3">
        <v>5142</v>
      </c>
      <c r="M15" s="149" t="s">
        <v>276</v>
      </c>
      <c r="N15" s="149" t="s">
        <v>233</v>
      </c>
      <c r="O15" s="149" t="s">
        <v>276</v>
      </c>
      <c r="P15" s="571" t="s">
        <v>233</v>
      </c>
      <c r="Q15" s="572"/>
    </row>
    <row r="16" spans="1:17" ht="13.5" thickBot="1">
      <c r="A16" s="171"/>
      <c r="B16" s="171" t="s">
        <v>287</v>
      </c>
      <c r="C16" s="171"/>
      <c r="D16" s="171"/>
      <c r="E16" s="171"/>
      <c r="F16" s="171"/>
      <c r="G16" s="126">
        <v>0</v>
      </c>
      <c r="H16" s="24"/>
      <c r="I16" s="127">
        <v>2</v>
      </c>
      <c r="J16" s="24"/>
      <c r="L16" s="3">
        <v>5143</v>
      </c>
      <c r="M16" s="149" t="s">
        <v>276</v>
      </c>
      <c r="N16" s="149" t="s">
        <v>233</v>
      </c>
      <c r="O16" s="149" t="s">
        <v>276</v>
      </c>
      <c r="P16" s="571" t="s">
        <v>233</v>
      </c>
      <c r="Q16" s="572"/>
    </row>
    <row r="17" spans="1:17" ht="13.5" thickBot="1">
      <c r="A17" s="171"/>
      <c r="B17" s="171" t="s">
        <v>288</v>
      </c>
      <c r="C17" s="171"/>
      <c r="D17" s="171"/>
      <c r="E17" s="171"/>
      <c r="F17" s="171"/>
      <c r="G17" s="126">
        <v>0</v>
      </c>
      <c r="H17" s="24"/>
      <c r="I17" s="127">
        <v>2</v>
      </c>
      <c r="J17" s="24"/>
      <c r="L17" s="3">
        <v>5144</v>
      </c>
      <c r="M17" s="149" t="s">
        <v>276</v>
      </c>
      <c r="N17" s="172" t="s">
        <v>233</v>
      </c>
      <c r="O17" s="149" t="s">
        <v>276</v>
      </c>
      <c r="P17" s="571" t="s">
        <v>233</v>
      </c>
      <c r="Q17" s="572"/>
    </row>
    <row r="18" spans="1:17" ht="13.5" customHeight="1" thickBot="1">
      <c r="A18" s="565" t="s">
        <v>289</v>
      </c>
      <c r="B18" s="565"/>
      <c r="C18" s="565"/>
      <c r="D18" s="565"/>
      <c r="E18" s="170"/>
      <c r="F18" s="171"/>
      <c r="L18" s="3">
        <v>5150</v>
      </c>
      <c r="M18" s="126">
        <v>0</v>
      </c>
      <c r="N18" s="24"/>
      <c r="O18" s="173" t="s">
        <v>276</v>
      </c>
      <c r="P18" s="537" t="s">
        <v>233</v>
      </c>
      <c r="Q18" s="538"/>
    </row>
    <row r="19" spans="1:17" ht="12.75" customHeight="1" thickBot="1">
      <c r="A19" s="171"/>
      <c r="B19" s="177" t="s">
        <v>196</v>
      </c>
      <c r="C19" s="171"/>
      <c r="D19" s="171"/>
      <c r="E19" s="171"/>
      <c r="F19" s="171"/>
      <c r="L19" s="3">
        <v>5190</v>
      </c>
      <c r="M19" s="126">
        <v>0</v>
      </c>
      <c r="N19" s="131">
        <f>var51110+var51120+var51130+var51200+var51300+var51400+var51500</f>
        <v>0</v>
      </c>
      <c r="O19" s="127">
        <v>2</v>
      </c>
      <c r="P19" s="491">
        <f>var51122+var51132+var51202+var51302+var51402</f>
        <v>0</v>
      </c>
      <c r="Q19" s="492"/>
    </row>
    <row r="20" spans="1:6" ht="11.25" customHeight="1">
      <c r="A20" s="171"/>
      <c r="B20" s="171"/>
      <c r="C20" s="171"/>
      <c r="D20" s="171"/>
      <c r="E20" s="171"/>
      <c r="F20" s="171"/>
    </row>
    <row r="21" spans="1:6" ht="12.75" customHeight="1" thickBot="1">
      <c r="A21" s="565" t="s">
        <v>195</v>
      </c>
      <c r="B21" s="565"/>
      <c r="C21" s="565"/>
      <c r="D21" s="565"/>
      <c r="E21" s="170"/>
      <c r="F21" s="171"/>
    </row>
    <row r="22" spans="1:17" ht="13.5" thickBot="1">
      <c r="A22" s="171" t="s">
        <v>290</v>
      </c>
      <c r="B22" s="171"/>
      <c r="C22" s="171"/>
      <c r="D22" s="171"/>
      <c r="E22" s="171"/>
      <c r="F22" s="171"/>
      <c r="L22" s="3">
        <v>5210</v>
      </c>
      <c r="M22" s="178">
        <v>0</v>
      </c>
      <c r="N22" s="24"/>
      <c r="O22" s="173" t="s">
        <v>276</v>
      </c>
      <c r="P22" s="571" t="s">
        <v>233</v>
      </c>
      <c r="Q22" s="572"/>
    </row>
    <row r="23" spans="1:17" ht="12" thickBot="1">
      <c r="A23" s="171" t="s">
        <v>291</v>
      </c>
      <c r="B23" s="171"/>
      <c r="C23" s="171"/>
      <c r="D23" s="171"/>
      <c r="E23" s="171"/>
      <c r="F23" s="171"/>
      <c r="M23" s="127"/>
      <c r="N23" s="2"/>
      <c r="O23" s="127"/>
      <c r="P23" s="127"/>
      <c r="Q23" s="139"/>
    </row>
    <row r="24" spans="1:17" ht="13.5" thickBot="1">
      <c r="A24" s="171" t="s">
        <v>292</v>
      </c>
      <c r="B24" s="171"/>
      <c r="C24" s="171"/>
      <c r="D24" s="171"/>
      <c r="E24" s="171"/>
      <c r="F24" s="171"/>
      <c r="L24" s="3">
        <v>5220</v>
      </c>
      <c r="M24" s="179">
        <v>0</v>
      </c>
      <c r="N24" s="24"/>
      <c r="O24" s="151" t="s">
        <v>276</v>
      </c>
      <c r="P24" s="576" t="s">
        <v>233</v>
      </c>
      <c r="Q24" s="577"/>
    </row>
    <row r="25" spans="1:17" ht="13.5" thickBot="1">
      <c r="A25" s="171" t="s">
        <v>293</v>
      </c>
      <c r="B25" s="171"/>
      <c r="C25" s="171"/>
      <c r="D25" s="171"/>
      <c r="E25" s="171"/>
      <c r="F25" s="171"/>
      <c r="L25" s="3">
        <v>5230</v>
      </c>
      <c r="M25" s="178">
        <v>0</v>
      </c>
      <c r="N25" s="24"/>
      <c r="O25" s="173" t="s">
        <v>276</v>
      </c>
      <c r="P25" s="571" t="s">
        <v>233</v>
      </c>
      <c r="Q25" s="572"/>
    </row>
    <row r="26" spans="1:17" ht="13.5" thickBot="1">
      <c r="A26" s="171" t="s">
        <v>294</v>
      </c>
      <c r="B26" s="171"/>
      <c r="C26" s="171"/>
      <c r="D26" s="171"/>
      <c r="E26" s="171"/>
      <c r="F26" s="171"/>
      <c r="L26" s="3">
        <v>5240</v>
      </c>
      <c r="M26" s="126">
        <v>0</v>
      </c>
      <c r="N26" s="24"/>
      <c r="O26" s="173" t="s">
        <v>276</v>
      </c>
      <c r="P26" s="571" t="s">
        <v>233</v>
      </c>
      <c r="Q26" s="572"/>
    </row>
    <row r="27" spans="1:17" s="80" customFormat="1" ht="13.5" thickBot="1">
      <c r="A27" s="171" t="s">
        <v>81</v>
      </c>
      <c r="B27" s="171"/>
      <c r="C27" s="171"/>
      <c r="D27" s="171"/>
      <c r="E27" s="171"/>
      <c r="F27" s="171"/>
      <c r="L27" s="359">
        <v>61182</v>
      </c>
      <c r="M27" s="417">
        <v>0</v>
      </c>
      <c r="N27" s="410"/>
      <c r="O27" s="418" t="s">
        <v>276</v>
      </c>
      <c r="P27" s="580" t="s">
        <v>233</v>
      </c>
      <c r="Q27" s="581"/>
    </row>
    <row r="28" spans="1:17" ht="13.5" thickBot="1">
      <c r="A28" s="171" t="s">
        <v>295</v>
      </c>
      <c r="B28" s="171"/>
      <c r="C28" s="171"/>
      <c r="D28" s="171"/>
      <c r="E28" s="171"/>
      <c r="F28" s="171"/>
      <c r="L28" s="3">
        <v>5250</v>
      </c>
      <c r="M28" s="126">
        <v>0</v>
      </c>
      <c r="N28" s="24"/>
      <c r="O28" s="173" t="s">
        <v>276</v>
      </c>
      <c r="P28" s="537" t="s">
        <v>233</v>
      </c>
      <c r="Q28" s="538"/>
    </row>
    <row r="29" spans="1:17" ht="13.5" customHeight="1" thickBot="1">
      <c r="A29" s="171"/>
      <c r="B29" s="177" t="s">
        <v>197</v>
      </c>
      <c r="C29" s="171"/>
      <c r="D29" s="171"/>
      <c r="E29" s="171"/>
      <c r="F29" s="171"/>
      <c r="L29" s="3">
        <v>5290</v>
      </c>
      <c r="M29" s="126">
        <v>0</v>
      </c>
      <c r="N29" s="131">
        <f>var52100+var52200+var52300+var52400+var52500+var61182</f>
        <v>0</v>
      </c>
      <c r="O29" s="180" t="s">
        <v>276</v>
      </c>
      <c r="P29" s="578" t="s">
        <v>233</v>
      </c>
      <c r="Q29" s="579"/>
    </row>
    <row r="30" spans="1:17" ht="12.75" customHeight="1" thickBot="1">
      <c r="A30" s="171"/>
      <c r="B30" s="171"/>
      <c r="C30" s="177" t="s">
        <v>296</v>
      </c>
      <c r="D30" s="171"/>
      <c r="E30" s="171"/>
      <c r="F30" s="171"/>
      <c r="L30" s="3">
        <v>5300</v>
      </c>
      <c r="M30" s="126">
        <v>0</v>
      </c>
      <c r="N30" s="131">
        <f>var51900+var52900</f>
        <v>0</v>
      </c>
      <c r="O30" s="127">
        <v>2</v>
      </c>
      <c r="P30" s="491">
        <f>var51902</f>
        <v>0</v>
      </c>
      <c r="Q30" s="492"/>
    </row>
    <row r="31" spans="1:17" ht="12.75" customHeight="1">
      <c r="A31" s="171"/>
      <c r="B31" s="171"/>
      <c r="C31" s="177"/>
      <c r="D31" s="171"/>
      <c r="E31" s="171"/>
      <c r="F31" s="171"/>
      <c r="L31" s="3"/>
      <c r="M31" s="2"/>
      <c r="N31" s="2"/>
      <c r="O31" s="2"/>
      <c r="P31" s="2"/>
      <c r="Q31" s="2"/>
    </row>
    <row r="32" ht="11.25"/>
    <row r="33" ht="11.25">
      <c r="N33" s="51"/>
    </row>
    <row r="34" ht="11.25"/>
    <row r="35" ht="11.25"/>
    <row r="36" ht="11.25"/>
  </sheetData>
  <sheetProtection password="EA02" sheet="1" objects="1" selectLockedCells="1"/>
  <mergeCells count="36">
    <mergeCell ref="P30:Q30"/>
    <mergeCell ref="P19:Q19"/>
    <mergeCell ref="P26:Q26"/>
    <mergeCell ref="A21:D21"/>
    <mergeCell ref="P22:Q22"/>
    <mergeCell ref="P24:Q24"/>
    <mergeCell ref="P25:Q25"/>
    <mergeCell ref="P28:Q28"/>
    <mergeCell ref="P29:Q29"/>
    <mergeCell ref="P27:Q27"/>
    <mergeCell ref="A18:D18"/>
    <mergeCell ref="P18:Q18"/>
    <mergeCell ref="A9:C9"/>
    <mergeCell ref="P9:Q9"/>
    <mergeCell ref="P10:Q10"/>
    <mergeCell ref="A11:D11"/>
    <mergeCell ref="P11:Q11"/>
    <mergeCell ref="P12:Q12"/>
    <mergeCell ref="P13:Q13"/>
    <mergeCell ref="P14:Q14"/>
    <mergeCell ref="P5:Q5"/>
    <mergeCell ref="P6:Q6"/>
    <mergeCell ref="P17:Q17"/>
    <mergeCell ref="P15:Q15"/>
    <mergeCell ref="P16:Q16"/>
    <mergeCell ref="P7:Q7"/>
    <mergeCell ref="P8:Q8"/>
    <mergeCell ref="A4:D4"/>
    <mergeCell ref="A2:F3"/>
    <mergeCell ref="G2:J2"/>
    <mergeCell ref="M2:Q2"/>
    <mergeCell ref="G3:H3"/>
    <mergeCell ref="I3:K3"/>
    <mergeCell ref="M3:N3"/>
    <mergeCell ref="O3:Q3"/>
    <mergeCell ref="P4:Q4"/>
  </mergeCells>
  <conditionalFormatting sqref="P30:Q30">
    <cfRule type="cellIs" priority="2" dxfId="9" operator="notEqual" stopIfTrue="1">
      <formula>var51902</formula>
    </cfRule>
  </conditionalFormatting>
  <conditionalFormatting sqref="N30">
    <cfRule type="cellIs" priority="9" dxfId="9" operator="notEqual" stopIfTrue="1">
      <formula>var51900+var52900</formula>
    </cfRule>
  </conditionalFormatting>
  <conditionalFormatting sqref="P19:Q19">
    <cfRule type="cellIs" priority="1" dxfId="9" operator="notEqual" stopIfTrue="1">
      <formula>var51122+var51132+var51202+var51302+var51402</formula>
    </cfRule>
  </conditionalFormatting>
  <conditionalFormatting sqref="P7:Q7">
    <cfRule type="cellIs" priority="3" dxfId="16" operator="greaterThan" stopIfTrue="1">
      <formula>$N$7</formula>
    </cfRule>
  </conditionalFormatting>
  <conditionalFormatting sqref="P8:Q8">
    <cfRule type="cellIs" priority="4" dxfId="16" operator="greaterThan" stopIfTrue="1">
      <formula>$N$8</formula>
    </cfRule>
  </conditionalFormatting>
  <conditionalFormatting sqref="P11:Q11">
    <cfRule type="cellIs" priority="5" dxfId="16" operator="greaterThan" stopIfTrue="1">
      <formula>$N$11</formula>
    </cfRule>
  </conditionalFormatting>
  <conditionalFormatting sqref="P9:Q9">
    <cfRule type="cellIs" priority="6" dxfId="16" operator="greaterThan" stopIfTrue="1">
      <formula>$N$9</formula>
    </cfRule>
    <cfRule type="cellIs" priority="7" dxfId="9" operator="lessThan" stopIfTrue="1">
      <formula>var51212</formula>
    </cfRule>
  </conditionalFormatting>
  <conditionalFormatting sqref="N19">
    <cfRule type="cellIs" priority="8" dxfId="9" operator="notEqual" stopIfTrue="1">
      <formula>var51110+var51120+var51130+var51200+var51300+var51400+var51500</formula>
    </cfRule>
  </conditionalFormatting>
  <conditionalFormatting sqref="J10">
    <cfRule type="cellIs" priority="11" dxfId="16" operator="greaterThan" stopIfTrue="1">
      <formula>$H$10</formula>
    </cfRule>
  </conditionalFormatting>
  <conditionalFormatting sqref="J14">
    <cfRule type="cellIs" priority="12" dxfId="16" operator="greaterThan" stopIfTrue="1">
      <formula>$H$14</formula>
    </cfRule>
  </conditionalFormatting>
  <conditionalFormatting sqref="J15">
    <cfRule type="cellIs" priority="13" dxfId="16" operator="greaterThan" stopIfTrue="1">
      <formula>$H$15</formula>
    </cfRule>
  </conditionalFormatting>
  <conditionalFormatting sqref="J16">
    <cfRule type="cellIs" priority="14" dxfId="16" operator="greaterThan" stopIfTrue="1">
      <formula>$H$16</formula>
    </cfRule>
  </conditionalFormatting>
  <conditionalFormatting sqref="J17">
    <cfRule type="cellIs" priority="15" dxfId="16" operator="greaterThan" stopIfTrue="1">
      <formula>$H$17</formula>
    </cfRule>
  </conditionalFormatting>
  <conditionalFormatting sqref="N9">
    <cfRule type="cellIs" priority="16" dxfId="9" operator="lessThan" stopIfTrue="1">
      <formula>var51210</formula>
    </cfRule>
    <cfRule type="cellIs" priority="17" dxfId="9" operator="lessThan" stopIfTrue="1">
      <formula>$P$9</formula>
    </cfRule>
  </conditionalFormatting>
  <conditionalFormatting sqref="H10">
    <cfRule type="cellIs" priority="18" dxfId="16" operator="greaterThan" stopIfTrue="1">
      <formula>$N$9</formula>
    </cfRule>
    <cfRule type="cellIs" priority="19" dxfId="9" operator="lessThan" stopIfTrue="1">
      <formula>$J$10</formula>
    </cfRule>
  </conditionalFormatting>
  <conditionalFormatting sqref="H14">
    <cfRule type="cellIs" priority="20" dxfId="16" operator="greaterThan" stopIfTrue="1">
      <formula>$N$12</formula>
    </cfRule>
    <cfRule type="cellIs" priority="21" dxfId="9" operator="lessThan" stopIfTrue="1">
      <formula>$J$14</formula>
    </cfRule>
  </conditionalFormatting>
  <conditionalFormatting sqref="H15">
    <cfRule type="cellIs" priority="22" dxfId="16" operator="greaterThan" stopIfTrue="1">
      <formula>$N$12</formula>
    </cfRule>
    <cfRule type="cellIs" priority="23" dxfId="9" operator="lessThan" stopIfTrue="1">
      <formula>$J$15</formula>
    </cfRule>
  </conditionalFormatting>
  <conditionalFormatting sqref="H16">
    <cfRule type="cellIs" priority="24" dxfId="16" operator="greaterThan" stopIfTrue="1">
      <formula>$N$12</formula>
    </cfRule>
    <cfRule type="cellIs" priority="25" dxfId="9" operator="lessThan" stopIfTrue="1">
      <formula>$J$16</formula>
    </cfRule>
  </conditionalFormatting>
  <conditionalFormatting sqref="H17">
    <cfRule type="cellIs" priority="26" dxfId="16" operator="greaterThan" stopIfTrue="1">
      <formula>$N$12</formula>
    </cfRule>
    <cfRule type="cellIs" priority="27" dxfId="9" operator="lessThan" stopIfTrue="1">
      <formula>$J$17</formula>
    </cfRule>
  </conditionalFormatting>
  <conditionalFormatting sqref="N12">
    <cfRule type="cellIs" priority="28" dxfId="9" operator="lessThan" stopIfTrue="1">
      <formula>var51410+var51420+var51430+var51440</formula>
    </cfRule>
    <cfRule type="cellIs" priority="29" dxfId="9" operator="lessThan" stopIfTrue="1">
      <formula>$P$12</formula>
    </cfRule>
  </conditionalFormatting>
  <conditionalFormatting sqref="N7">
    <cfRule type="cellIs" priority="30" dxfId="9" operator="lessThan" stopIfTrue="1">
      <formula>var51122</formula>
    </cfRule>
  </conditionalFormatting>
  <conditionalFormatting sqref="N8">
    <cfRule type="cellIs" priority="31" dxfId="9" operator="lessThan" stopIfTrue="1">
      <formula>var51132</formula>
    </cfRule>
  </conditionalFormatting>
  <conditionalFormatting sqref="N11">
    <cfRule type="cellIs" priority="32" dxfId="9" operator="lessThan" stopIfTrue="1">
      <formula>var51302</formula>
    </cfRule>
  </conditionalFormatting>
  <conditionalFormatting sqref="P12:Q12">
    <cfRule type="cellIs" priority="33" dxfId="9" operator="lessThan" stopIfTrue="1">
      <formula>var51412+var51422+var51432+var51442</formula>
    </cfRule>
  </conditionalFormatting>
  <dataValidations count="7">
    <dataValidation type="whole" operator="lessThanOrEqual" showInputMessage="1" showErrorMessage="1" errorTitle="                     ATTENZIONE!" error="VALORE ERRATO OPPURE&#10;DI CUI MAGGIORE TOTALE" sqref="P7:Q9 P11:Q12 J14:J17 J10:K10">
      <formula1>N7</formula1>
    </dataValidation>
    <dataValidation type="whole" operator="lessThanOrEqual" showInputMessage="1" showErrorMessage="1" errorTitle="                     ATTENZIONE!" error="VALORE ERRATO OPPURE&#10;DI CUI MAGGIORE TOTALE" sqref="H10:I10">
      <formula1>N9</formula1>
    </dataValidation>
    <dataValidation type="whole" operator="lessThanOrEqual" showInputMessage="1" showErrorMessage="1" errorTitle="                     ATTENZIONE!" error="VALORE ERRATO OPPURE&#10;DI CUI MAGGIORE TOTALE" sqref="H14">
      <formula1>N12</formula1>
    </dataValidation>
    <dataValidation type="whole" operator="lessThanOrEqual" showInputMessage="1" showErrorMessage="1" errorTitle="                     ATTENZIONE!" error="VALORE ERRATO OPPURE&#10;DI CUI MAGGIORE TOTALE" sqref="H15">
      <formula1>N12</formula1>
    </dataValidation>
    <dataValidation type="whole" operator="lessThanOrEqual" showInputMessage="1" showErrorMessage="1" errorTitle="                     ATTENZIONE!" error="VALORE ERRATO OPPURE&#10;DI CUI MAGGIORE TOTALE" sqref="H16">
      <formula1>N12</formula1>
    </dataValidation>
    <dataValidation type="whole" operator="lessThanOrEqual" showInputMessage="1" showErrorMessage="1" errorTitle="                     ATTENZIONE!" error="VALORE ERRATO OPPURE&#10;DI CUI MAGGIORE TOTALE" sqref="H17">
      <formula1>N12</formula1>
    </dataValidation>
    <dataValidation type="whole" operator="greaterThanOrEqual" allowBlank="1" showInputMessage="1" showErrorMessage="1" errorTitle="                     ATTENZIONE!" error="IMMETTERE UN NUMERO INTERO POSITIVO" sqref="N6:N9 N11:N12 N22 N18 N24:N28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72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9"/>
  <sheetViews>
    <sheetView showGridLines="0" zoomScale="115" zoomScaleNormal="115" zoomScalePageLayoutView="0" workbookViewId="0" topLeftCell="A1">
      <selection activeCell="H3" sqref="H3"/>
    </sheetView>
  </sheetViews>
  <sheetFormatPr defaultColWidth="9.140625" defaultRowHeight="12.75"/>
  <cols>
    <col min="1" max="1" width="4.421875" style="22" customWidth="1"/>
    <col min="2" max="2" width="6.00390625" style="22" customWidth="1"/>
    <col min="3" max="3" width="10.00390625" style="22" customWidth="1"/>
    <col min="4" max="4" width="19.140625" style="22" customWidth="1"/>
    <col min="5" max="5" width="18.57421875" style="22" customWidth="1"/>
    <col min="6" max="6" width="6.57421875" style="22" customWidth="1"/>
    <col min="7" max="7" width="1.421875" style="22" customWidth="1"/>
    <col min="8" max="8" width="17.140625" style="22" customWidth="1"/>
    <col min="9" max="9" width="69.28125" style="22" customWidth="1"/>
    <col min="10" max="10" width="1.8515625" style="22" customWidth="1"/>
    <col min="11" max="11" width="9.140625" style="391" customWidth="1"/>
    <col min="12" max="12" width="9.421875" style="392" bestFit="1" customWidth="1"/>
    <col min="13" max="13" width="10.8515625" style="393" customWidth="1"/>
    <col min="14" max="14" width="9.140625" style="394" customWidth="1"/>
    <col min="15" max="15" width="9.140625" style="395" customWidth="1"/>
    <col min="16" max="17" width="9.140625" style="396" customWidth="1"/>
    <col min="18" max="16384" width="9.140625" style="22" customWidth="1"/>
  </cols>
  <sheetData>
    <row r="1" spans="1:26" s="153" customFormat="1" ht="12.75" customHeight="1">
      <c r="A1" s="120" t="s">
        <v>297</v>
      </c>
      <c r="B1" s="120"/>
      <c r="C1" s="120"/>
      <c r="D1" s="120"/>
      <c r="E1" s="120"/>
      <c r="F1" s="120"/>
      <c r="G1" s="122"/>
      <c r="H1" s="122"/>
      <c r="I1" s="122"/>
      <c r="J1" s="122"/>
      <c r="K1" s="397"/>
      <c r="L1" s="398"/>
      <c r="M1" s="399"/>
      <c r="N1" s="400"/>
      <c r="O1" s="401"/>
      <c r="P1" s="402"/>
      <c r="Q1" s="402"/>
      <c r="Z1" s="153" t="s">
        <v>214</v>
      </c>
    </row>
    <row r="2" spans="8:17" s="13" customFormat="1" ht="12.75" customHeight="1" thickBot="1">
      <c r="H2" s="403" t="s">
        <v>262</v>
      </c>
      <c r="K2" s="391"/>
      <c r="L2" s="404"/>
      <c r="M2" s="393"/>
      <c r="N2" s="405"/>
      <c r="O2" s="406"/>
      <c r="P2" s="407"/>
      <c r="Q2" s="407"/>
    </row>
    <row r="3" spans="1:17" s="13" customFormat="1" ht="12.75" customHeight="1" thickBot="1">
      <c r="A3" s="181" t="s">
        <v>83</v>
      </c>
      <c r="B3" s="300"/>
      <c r="C3" s="300"/>
      <c r="D3" s="300"/>
      <c r="E3" s="300"/>
      <c r="F3" s="462">
        <v>61240</v>
      </c>
      <c r="G3" s="462"/>
      <c r="H3" s="24"/>
      <c r="I3" s="162"/>
      <c r="K3" s="391"/>
      <c r="L3" s="404"/>
      <c r="M3" s="405"/>
      <c r="N3" s="405"/>
      <c r="O3" s="406"/>
      <c r="P3" s="15"/>
      <c r="Q3" s="3"/>
    </row>
    <row r="4" spans="1:17" s="13" customFormat="1" ht="12.75" customHeight="1" thickBot="1">
      <c r="A4" s="181" t="s">
        <v>84</v>
      </c>
      <c r="B4" s="300"/>
      <c r="C4" s="300"/>
      <c r="D4" s="300"/>
      <c r="E4" s="300"/>
      <c r="F4" s="462">
        <v>61292</v>
      </c>
      <c r="G4" s="462"/>
      <c r="H4" s="408"/>
      <c r="I4" s="162"/>
      <c r="K4" s="391"/>
      <c r="L4" s="404"/>
      <c r="M4" s="405"/>
      <c r="N4" s="405"/>
      <c r="O4" s="406"/>
      <c r="P4" s="15"/>
      <c r="Q4" s="3"/>
    </row>
    <row r="5" spans="1:17" s="13" customFormat="1" ht="6" customHeight="1">
      <c r="A5" s="181"/>
      <c r="B5" s="300"/>
      <c r="C5" s="300"/>
      <c r="D5" s="300"/>
      <c r="E5" s="300"/>
      <c r="F5" s="462"/>
      <c r="G5" s="462"/>
      <c r="H5" s="162"/>
      <c r="I5" s="162"/>
      <c r="K5" s="391"/>
      <c r="L5" s="404"/>
      <c r="M5" s="405"/>
      <c r="N5" s="405"/>
      <c r="O5" s="406"/>
      <c r="P5" s="15"/>
      <c r="Q5" s="3"/>
    </row>
    <row r="6" spans="1:17" s="13" customFormat="1" ht="12.75" customHeight="1" thickBot="1">
      <c r="A6" s="181" t="s">
        <v>60</v>
      </c>
      <c r="B6" s="300"/>
      <c r="C6" s="300"/>
      <c r="D6" s="300"/>
      <c r="E6" s="300"/>
      <c r="I6" s="162"/>
      <c r="K6" s="391"/>
      <c r="L6" s="404"/>
      <c r="M6" s="405"/>
      <c r="N6" s="405"/>
      <c r="O6" s="406"/>
      <c r="P6" s="15"/>
      <c r="Q6" s="3"/>
    </row>
    <row r="7" spans="1:17" s="13" customFormat="1" ht="12.75" customHeight="1" thickBot="1">
      <c r="A7" s="184" t="s">
        <v>156</v>
      </c>
      <c r="B7" s="300"/>
      <c r="C7" s="300"/>
      <c r="D7" s="300"/>
      <c r="E7" s="300"/>
      <c r="F7" s="462">
        <v>60090</v>
      </c>
      <c r="G7" s="462"/>
      <c r="H7" s="24"/>
      <c r="I7" s="162"/>
      <c r="K7" s="391"/>
      <c r="L7" s="404"/>
      <c r="M7" s="405"/>
      <c r="N7" s="405"/>
      <c r="O7" s="406"/>
      <c r="P7" s="15"/>
      <c r="Q7" s="3"/>
    </row>
    <row r="8" spans="1:17" s="13" customFormat="1" ht="12.75" customHeight="1" thickBot="1">
      <c r="A8" s="184" t="s">
        <v>157</v>
      </c>
      <c r="B8" s="300"/>
      <c r="C8" s="300"/>
      <c r="D8" s="300"/>
      <c r="E8" s="300"/>
      <c r="F8" s="462">
        <v>60080</v>
      </c>
      <c r="G8" s="462"/>
      <c r="H8" s="24"/>
      <c r="I8" s="162"/>
      <c r="K8" s="391"/>
      <c r="L8" s="404"/>
      <c r="M8" s="405"/>
      <c r="N8" s="405"/>
      <c r="O8" s="406"/>
      <c r="P8" s="15"/>
      <c r="Q8" s="3"/>
    </row>
    <row r="9" spans="1:17" s="13" customFormat="1" ht="12.75" customHeight="1" thickBot="1">
      <c r="A9" s="181" t="s">
        <v>303</v>
      </c>
      <c r="B9" s="181"/>
      <c r="C9" s="181"/>
      <c r="D9" s="300"/>
      <c r="E9" s="300"/>
      <c r="F9" s="462">
        <v>60060</v>
      </c>
      <c r="G9" s="462"/>
      <c r="H9" s="24"/>
      <c r="K9" s="391"/>
      <c r="L9" s="404"/>
      <c r="M9" s="582"/>
      <c r="N9" s="582"/>
      <c r="O9" s="406"/>
      <c r="P9" s="15"/>
      <c r="Q9" s="3"/>
    </row>
    <row r="10" spans="1:17" s="13" customFormat="1" ht="12.75" customHeight="1" thickBot="1">
      <c r="A10" s="181" t="s">
        <v>304</v>
      </c>
      <c r="B10" s="181"/>
      <c r="C10" s="182"/>
      <c r="D10" s="182"/>
      <c r="E10" s="183"/>
      <c r="F10" s="462">
        <v>61280</v>
      </c>
      <c r="G10" s="462"/>
      <c r="H10" s="24"/>
      <c r="K10" s="391"/>
      <c r="L10" s="404"/>
      <c r="M10" s="582"/>
      <c r="N10" s="582"/>
      <c r="O10" s="395"/>
      <c r="P10" s="15"/>
      <c r="Q10" s="3"/>
    </row>
    <row r="11" spans="1:17" s="162" customFormat="1" ht="12.75" customHeight="1" thickBot="1">
      <c r="A11" s="181" t="s">
        <v>305</v>
      </c>
      <c r="B11" s="181"/>
      <c r="C11" s="182"/>
      <c r="D11" s="182"/>
      <c r="E11" s="183"/>
      <c r="F11" s="584">
        <v>61290</v>
      </c>
      <c r="G11" s="585"/>
      <c r="H11" s="410"/>
      <c r="K11" s="411"/>
      <c r="L11" s="412"/>
      <c r="M11" s="583"/>
      <c r="N11" s="583"/>
      <c r="O11" s="413"/>
      <c r="P11" s="414"/>
      <c r="Q11" s="359"/>
    </row>
    <row r="12" spans="1:17" s="13" customFormat="1" ht="12.75" customHeight="1" thickBot="1">
      <c r="A12" s="181" t="s">
        <v>301</v>
      </c>
      <c r="B12" s="181"/>
      <c r="C12" s="182"/>
      <c r="D12" s="182"/>
      <c r="E12" s="183"/>
      <c r="F12" s="462">
        <v>61200</v>
      </c>
      <c r="G12" s="462"/>
      <c r="H12" s="24"/>
      <c r="K12" s="391"/>
      <c r="L12" s="404"/>
      <c r="M12" s="582"/>
      <c r="N12" s="582"/>
      <c r="O12" s="395"/>
      <c r="P12" s="15"/>
      <c r="Q12" s="3"/>
    </row>
    <row r="13" spans="1:17" s="162" customFormat="1" ht="12.75" customHeight="1" thickBot="1">
      <c r="A13" s="181" t="s">
        <v>152</v>
      </c>
      <c r="B13" s="181"/>
      <c r="C13" s="182"/>
      <c r="D13" s="182"/>
      <c r="E13" s="183"/>
      <c r="F13" s="584">
        <v>61181</v>
      </c>
      <c r="G13" s="585"/>
      <c r="H13" s="410"/>
      <c r="K13" s="411"/>
      <c r="L13" s="412"/>
      <c r="M13" s="583"/>
      <c r="N13" s="583"/>
      <c r="O13" s="413"/>
      <c r="P13" s="414"/>
      <c r="Q13" s="359"/>
    </row>
    <row r="14" spans="1:17" s="13" customFormat="1" ht="12.75" customHeight="1" thickBot="1">
      <c r="A14" s="181" t="s">
        <v>300</v>
      </c>
      <c r="B14" s="282"/>
      <c r="C14" s="181"/>
      <c r="D14" s="181"/>
      <c r="E14" s="182"/>
      <c r="F14" s="462">
        <v>61190</v>
      </c>
      <c r="G14" s="586"/>
      <c r="H14" s="24"/>
      <c r="K14" s="391"/>
      <c r="L14" s="404"/>
      <c r="M14" s="582"/>
      <c r="N14" s="582"/>
      <c r="O14" s="395"/>
      <c r="P14" s="15"/>
      <c r="Q14" s="3"/>
    </row>
    <row r="15" spans="1:17" s="13" customFormat="1" ht="12.75" customHeight="1" thickBot="1">
      <c r="A15" s="181" t="s">
        <v>85</v>
      </c>
      <c r="B15" s="181"/>
      <c r="C15" s="182"/>
      <c r="D15" s="182"/>
      <c r="E15" s="183"/>
      <c r="F15" s="462">
        <v>61341</v>
      </c>
      <c r="G15" s="462"/>
      <c r="H15" s="24"/>
      <c r="K15" s="391"/>
      <c r="L15" s="404"/>
      <c r="M15" s="582"/>
      <c r="N15" s="582"/>
      <c r="O15" s="395"/>
      <c r="P15" s="15"/>
      <c r="Q15" s="3"/>
    </row>
    <row r="16" spans="1:17" s="13" customFormat="1" ht="12.75" customHeight="1" thickBot="1">
      <c r="A16" s="181" t="s">
        <v>86</v>
      </c>
      <c r="B16" s="182"/>
      <c r="C16" s="182"/>
      <c r="D16" s="182"/>
      <c r="E16" s="183"/>
      <c r="F16" s="462"/>
      <c r="G16" s="462"/>
      <c r="H16" s="344"/>
      <c r="I16" s="389">
        <f>SUM(var61351+var61352)</f>
        <v>0</v>
      </c>
      <c r="K16" s="391"/>
      <c r="L16" s="404"/>
      <c r="M16" s="582"/>
      <c r="N16" s="582"/>
      <c r="O16" s="395"/>
      <c r="P16" s="15"/>
      <c r="Q16" s="3"/>
    </row>
    <row r="17" spans="1:17" s="13" customFormat="1" ht="12.75" customHeight="1" thickBot="1">
      <c r="A17" s="184" t="s">
        <v>210</v>
      </c>
      <c r="B17" s="182"/>
      <c r="C17" s="182"/>
      <c r="D17" s="182"/>
      <c r="E17" s="183"/>
      <c r="F17" s="462">
        <v>61351</v>
      </c>
      <c r="G17" s="462"/>
      <c r="H17" s="24"/>
      <c r="I17" s="13">
        <f>IF($I$16&lt;&gt;var11400,"verificare che la somma della v61351 e della v61352 corissponda al valore della v11400 in sezione 1","")</f>
      </c>
      <c r="K17" s="391"/>
      <c r="L17" s="404"/>
      <c r="M17" s="582"/>
      <c r="N17" s="582"/>
      <c r="O17" s="406"/>
      <c r="P17" s="15"/>
      <c r="Q17" s="3"/>
    </row>
    <row r="18" spans="1:17" s="13" customFormat="1" ht="12.75" customHeight="1" thickBot="1">
      <c r="A18" s="184" t="s">
        <v>211</v>
      </c>
      <c r="B18" s="182"/>
      <c r="C18" s="182"/>
      <c r="D18" s="182"/>
      <c r="E18" s="183"/>
      <c r="F18" s="462">
        <v>61352</v>
      </c>
      <c r="G18" s="462"/>
      <c r="H18" s="24"/>
      <c r="I18" s="13">
        <f>IF($I$16&lt;&gt;var11400,"verificare che la somma della v61351 e della v61352 corissponda al valore della v11400 in sezione 1","")</f>
      </c>
      <c r="K18" s="391"/>
      <c r="L18" s="404"/>
      <c r="M18" s="582"/>
      <c r="N18" s="582"/>
      <c r="O18" s="406"/>
      <c r="P18" s="15"/>
      <c r="Q18" s="3"/>
    </row>
    <row r="19" spans="1:19" ht="12.75" customHeight="1" thickBot="1">
      <c r="A19" s="181" t="s">
        <v>87</v>
      </c>
      <c r="B19" s="181"/>
      <c r="C19" s="182"/>
      <c r="D19" s="182"/>
      <c r="E19" s="183"/>
      <c r="F19" s="462">
        <v>61220</v>
      </c>
      <c r="G19" s="462"/>
      <c r="H19" s="24"/>
      <c r="L19" s="404"/>
      <c r="M19" s="582"/>
      <c r="N19" s="582"/>
      <c r="O19" s="406"/>
      <c r="P19" s="15"/>
      <c r="Q19" s="3"/>
      <c r="S19" s="13"/>
    </row>
    <row r="20" spans="1:19" ht="12.75" customHeight="1" thickBot="1">
      <c r="A20" s="181" t="s">
        <v>88</v>
      </c>
      <c r="B20" s="282"/>
      <c r="C20" s="181"/>
      <c r="D20" s="181"/>
      <c r="E20" s="182"/>
      <c r="F20" s="462">
        <v>61230</v>
      </c>
      <c r="G20" s="586"/>
      <c r="H20" s="24"/>
      <c r="L20" s="404"/>
      <c r="M20" s="582"/>
      <c r="N20" s="582"/>
      <c r="O20" s="406"/>
      <c r="P20" s="15"/>
      <c r="Q20" s="3"/>
      <c r="S20" s="13"/>
    </row>
    <row r="21" spans="1:19" ht="12.75" customHeight="1" thickBot="1">
      <c r="A21" s="181" t="s">
        <v>102</v>
      </c>
      <c r="B21" s="181"/>
      <c r="C21" s="182"/>
      <c r="D21" s="182"/>
      <c r="E21" s="183"/>
      <c r="F21" s="462">
        <v>61221</v>
      </c>
      <c r="G21" s="586"/>
      <c r="H21" s="24"/>
      <c r="L21" s="404"/>
      <c r="M21" s="582"/>
      <c r="N21" s="582"/>
      <c r="P21" s="15"/>
      <c r="Q21" s="3"/>
      <c r="S21" s="13"/>
    </row>
    <row r="22" spans="1:19" ht="12.75" customHeight="1" thickBot="1">
      <c r="A22" s="181" t="s">
        <v>89</v>
      </c>
      <c r="B22" s="181"/>
      <c r="C22" s="181"/>
      <c r="D22" s="181"/>
      <c r="E22" s="182"/>
      <c r="F22" s="462">
        <v>61231</v>
      </c>
      <c r="G22" s="586"/>
      <c r="H22" s="24"/>
      <c r="L22" s="404"/>
      <c r="M22" s="582"/>
      <c r="N22" s="582"/>
      <c r="P22" s="15"/>
      <c r="Q22" s="3"/>
      <c r="S22" s="13"/>
    </row>
    <row r="23" spans="1:19" ht="6" customHeight="1" thickBot="1">
      <c r="A23" s="181"/>
      <c r="B23" s="181"/>
      <c r="C23" s="181"/>
      <c r="D23" s="181"/>
      <c r="E23" s="182"/>
      <c r="F23" s="462"/>
      <c r="G23" s="462"/>
      <c r="H23" s="344"/>
      <c r="L23" s="404"/>
      <c r="M23" s="582"/>
      <c r="N23" s="582"/>
      <c r="P23" s="15"/>
      <c r="Q23" s="3"/>
      <c r="S23" s="13"/>
    </row>
    <row r="24" spans="1:19" ht="12.75" customHeight="1" thickBot="1">
      <c r="A24" s="181" t="s">
        <v>90</v>
      </c>
      <c r="B24" s="181"/>
      <c r="C24" s="182"/>
      <c r="D24" s="182"/>
      <c r="E24" s="183"/>
      <c r="F24" s="462">
        <v>61270</v>
      </c>
      <c r="G24" s="462"/>
      <c r="H24" s="24"/>
      <c r="L24" s="404"/>
      <c r="M24" s="582"/>
      <c r="N24" s="582"/>
      <c r="O24" s="415"/>
      <c r="P24" s="15"/>
      <c r="Q24" s="3"/>
      <c r="S24" s="13"/>
    </row>
    <row r="25" spans="1:19" ht="12.75" customHeight="1" thickBot="1">
      <c r="A25" s="181" t="s">
        <v>91</v>
      </c>
      <c r="B25" s="181"/>
      <c r="C25" s="182"/>
      <c r="D25" s="182"/>
      <c r="E25" s="183"/>
      <c r="F25" s="462">
        <v>61250</v>
      </c>
      <c r="G25" s="462"/>
      <c r="H25" s="24"/>
      <c r="L25" s="404"/>
      <c r="M25" s="582"/>
      <c r="N25" s="582"/>
      <c r="P25" s="15"/>
      <c r="Q25" s="3"/>
      <c r="S25" s="13"/>
    </row>
    <row r="26" spans="1:19" ht="12.75" customHeight="1" thickBot="1">
      <c r="A26" s="181" t="s">
        <v>92</v>
      </c>
      <c r="B26" s="181"/>
      <c r="C26" s="182"/>
      <c r="D26" s="182"/>
      <c r="E26" s="183"/>
      <c r="F26" s="462">
        <v>61260</v>
      </c>
      <c r="G26" s="462"/>
      <c r="H26" s="24"/>
      <c r="L26" s="404"/>
      <c r="M26" s="582"/>
      <c r="N26" s="582"/>
      <c r="P26" s="15"/>
      <c r="Q26" s="3"/>
      <c r="S26" s="13"/>
    </row>
    <row r="27" spans="1:19" ht="12.75" customHeight="1" thickBot="1">
      <c r="A27" s="181" t="s">
        <v>302</v>
      </c>
      <c r="B27" s="181"/>
      <c r="C27" s="182"/>
      <c r="D27" s="182"/>
      <c r="E27" s="183"/>
      <c r="F27" s="462">
        <v>61210</v>
      </c>
      <c r="G27" s="462"/>
      <c r="H27" s="24"/>
      <c r="L27" s="404"/>
      <c r="M27" s="582"/>
      <c r="N27" s="582"/>
      <c r="O27" s="406"/>
      <c r="P27" s="15"/>
      <c r="Q27" s="3"/>
      <c r="S27" s="13"/>
    </row>
    <row r="28" spans="1:19" ht="12.75" customHeight="1" thickBot="1">
      <c r="A28" s="181" t="s">
        <v>93</v>
      </c>
      <c r="B28" s="181"/>
      <c r="C28" s="182"/>
      <c r="D28" s="182"/>
      <c r="E28" s="183"/>
      <c r="F28" s="462">
        <v>61311</v>
      </c>
      <c r="G28" s="462"/>
      <c r="H28" s="24"/>
      <c r="L28" s="404"/>
      <c r="M28" s="582"/>
      <c r="N28" s="582"/>
      <c r="O28" s="406"/>
      <c r="P28" s="15"/>
      <c r="Q28" s="3"/>
      <c r="S28" s="13"/>
    </row>
    <row r="29" spans="1:19" ht="12.75" customHeight="1" thickBot="1">
      <c r="A29" s="181" t="s">
        <v>94</v>
      </c>
      <c r="B29" s="181"/>
      <c r="C29" s="182"/>
      <c r="D29" s="182"/>
      <c r="E29" s="183"/>
      <c r="F29" s="462">
        <v>61312</v>
      </c>
      <c r="G29" s="462"/>
      <c r="H29" s="24"/>
      <c r="L29" s="404"/>
      <c r="M29" s="582"/>
      <c r="N29" s="582"/>
      <c r="O29" s="406"/>
      <c r="P29" s="15"/>
      <c r="Q29" s="3"/>
      <c r="S29" s="13"/>
    </row>
    <row r="30" spans="1:19" ht="12.75" customHeight="1" thickBot="1">
      <c r="A30" s="181" t="s">
        <v>95</v>
      </c>
      <c r="B30" s="181"/>
      <c r="C30" s="182"/>
      <c r="D30" s="182"/>
      <c r="E30" s="183"/>
      <c r="F30" s="3"/>
      <c r="G30" s="3"/>
      <c r="H30" s="344"/>
      <c r="L30" s="404"/>
      <c r="M30" s="409"/>
      <c r="N30" s="409"/>
      <c r="O30" s="406"/>
      <c r="P30" s="15"/>
      <c r="Q30" s="3"/>
      <c r="S30" s="13"/>
    </row>
    <row r="31" spans="1:17" ht="12.75" customHeight="1" thickBot="1">
      <c r="A31" s="184" t="s">
        <v>96</v>
      </c>
      <c r="B31" s="181"/>
      <c r="C31" s="301"/>
      <c r="D31" s="301"/>
      <c r="E31" s="302"/>
      <c r="F31" s="462">
        <v>61321</v>
      </c>
      <c r="G31" s="462"/>
      <c r="H31" s="24"/>
      <c r="L31" s="404"/>
      <c r="M31" s="582"/>
      <c r="N31" s="582"/>
      <c r="O31" s="406"/>
      <c r="P31" s="416"/>
      <c r="Q31" s="3"/>
    </row>
    <row r="32" spans="1:17" s="113" customFormat="1" ht="15.75" thickBot="1">
      <c r="A32" s="184" t="s">
        <v>97</v>
      </c>
      <c r="B32" s="181"/>
      <c r="C32" s="182"/>
      <c r="D32" s="182"/>
      <c r="E32" s="183"/>
      <c r="F32" s="462">
        <v>61322</v>
      </c>
      <c r="G32" s="462"/>
      <c r="H32" s="24"/>
      <c r="I32" s="22"/>
      <c r="J32" s="22"/>
      <c r="K32" s="391"/>
      <c r="L32" s="404"/>
      <c r="M32" s="582"/>
      <c r="N32" s="582"/>
      <c r="O32" s="406"/>
      <c r="P32" s="416"/>
      <c r="Q32" s="3"/>
    </row>
    <row r="33" spans="1:17" s="113" customFormat="1" ht="15.75" thickBot="1">
      <c r="A33" s="181" t="s">
        <v>98</v>
      </c>
      <c r="B33" s="181"/>
      <c r="C33" s="182"/>
      <c r="D33" s="182"/>
      <c r="E33" s="183"/>
      <c r="F33" s="462"/>
      <c r="G33" s="483"/>
      <c r="H33" s="344"/>
      <c r="I33" s="22"/>
      <c r="J33" s="22"/>
      <c r="K33" s="391"/>
      <c r="L33" s="404"/>
      <c r="M33" s="582"/>
      <c r="N33" s="582"/>
      <c r="O33" s="406"/>
      <c r="P33" s="15"/>
      <c r="Q33" s="3"/>
    </row>
    <row r="34" spans="1:17" ht="15.75" thickBot="1">
      <c r="A34" s="181" t="s">
        <v>99</v>
      </c>
      <c r="B34" s="182"/>
      <c r="C34" s="182"/>
      <c r="D34" s="182"/>
      <c r="E34" s="183"/>
      <c r="F34" s="462">
        <v>61331</v>
      </c>
      <c r="G34" s="462"/>
      <c r="H34" s="24"/>
      <c r="L34" s="404"/>
      <c r="M34" s="582"/>
      <c r="N34" s="582"/>
      <c r="O34" s="406"/>
      <c r="P34" s="15"/>
      <c r="Q34" s="3"/>
    </row>
    <row r="35" spans="1:17" ht="15.75" thickBot="1">
      <c r="A35" s="181" t="s">
        <v>100</v>
      </c>
      <c r="B35" s="181"/>
      <c r="C35" s="182"/>
      <c r="D35" s="182"/>
      <c r="E35" s="183"/>
      <c r="F35" s="462">
        <v>61332</v>
      </c>
      <c r="G35" s="462"/>
      <c r="H35" s="24"/>
      <c r="L35" s="404"/>
      <c r="M35" s="582"/>
      <c r="N35" s="582"/>
      <c r="P35" s="15"/>
      <c r="Q35" s="3"/>
    </row>
    <row r="36" spans="1:17" ht="15.75" thickBot="1">
      <c r="A36" s="181" t="s">
        <v>61</v>
      </c>
      <c r="B36" s="282"/>
      <c r="C36" s="181"/>
      <c r="D36" s="181"/>
      <c r="E36" s="182"/>
      <c r="F36" s="462">
        <v>60000</v>
      </c>
      <c r="G36" s="462"/>
      <c r="H36" s="24"/>
      <c r="L36" s="404"/>
      <c r="M36" s="582"/>
      <c r="N36" s="582"/>
      <c r="P36" s="15"/>
      <c r="Q36" s="3"/>
    </row>
    <row r="37" spans="1:17" ht="9" customHeight="1">
      <c r="A37" s="181"/>
      <c r="B37" s="282"/>
      <c r="C37" s="181"/>
      <c r="D37" s="181"/>
      <c r="E37" s="182"/>
      <c r="F37" s="3"/>
      <c r="G37" s="3"/>
      <c r="H37" s="388"/>
      <c r="L37" s="404"/>
      <c r="M37" s="409"/>
      <c r="N37" s="409"/>
      <c r="P37" s="15"/>
      <c r="Q37" s="3"/>
    </row>
    <row r="38" spans="1:5" ht="15.75" thickBot="1">
      <c r="A38" s="390" t="s">
        <v>39</v>
      </c>
      <c r="B38" s="390"/>
      <c r="C38" s="390"/>
      <c r="D38" s="390"/>
      <c r="E38" s="390"/>
    </row>
    <row r="39" spans="1:8" ht="12" customHeight="1" thickBot="1">
      <c r="A39" s="390" t="s">
        <v>40</v>
      </c>
      <c r="B39" s="390"/>
      <c r="C39" s="390"/>
      <c r="D39" s="390"/>
      <c r="E39" s="390"/>
      <c r="F39" s="266">
        <v>61360</v>
      </c>
      <c r="H39" s="24"/>
    </row>
  </sheetData>
  <sheetProtection password="EA02" sheet="1" selectLockedCells="1"/>
  <mergeCells count="59">
    <mergeCell ref="F11:G11"/>
    <mergeCell ref="F3:G3"/>
    <mergeCell ref="F4:G4"/>
    <mergeCell ref="F10:G10"/>
    <mergeCell ref="F9:G9"/>
    <mergeCell ref="F7:G7"/>
    <mergeCell ref="F8:G8"/>
    <mergeCell ref="F5:G5"/>
    <mergeCell ref="F29:G29"/>
    <mergeCell ref="F28:G28"/>
    <mergeCell ref="F26:G26"/>
    <mergeCell ref="F20:G20"/>
    <mergeCell ref="F17:G17"/>
    <mergeCell ref="F24:G24"/>
    <mergeCell ref="F22:G22"/>
    <mergeCell ref="F21:G21"/>
    <mergeCell ref="F19:G19"/>
    <mergeCell ref="F23:G23"/>
    <mergeCell ref="F13:G13"/>
    <mergeCell ref="F14:G14"/>
    <mergeCell ref="F16:G16"/>
    <mergeCell ref="F15:G15"/>
    <mergeCell ref="F25:G25"/>
    <mergeCell ref="F27:G27"/>
    <mergeCell ref="F18:G18"/>
    <mergeCell ref="M9:N9"/>
    <mergeCell ref="M10:N10"/>
    <mergeCell ref="M11:N11"/>
    <mergeCell ref="M12:N12"/>
    <mergeCell ref="F36:G36"/>
    <mergeCell ref="F32:G32"/>
    <mergeCell ref="F35:G35"/>
    <mergeCell ref="F33:G33"/>
    <mergeCell ref="F34:G34"/>
    <mergeCell ref="F12:G12"/>
    <mergeCell ref="F31:G31"/>
    <mergeCell ref="M27:N27"/>
    <mergeCell ref="M28:N28"/>
    <mergeCell ref="M13:N13"/>
    <mergeCell ref="M14:N14"/>
    <mergeCell ref="M15:N15"/>
    <mergeCell ref="M16:N16"/>
    <mergeCell ref="M17:N17"/>
    <mergeCell ref="M18:N18"/>
    <mergeCell ref="M19:N19"/>
    <mergeCell ref="M24:N24"/>
    <mergeCell ref="M25:N25"/>
    <mergeCell ref="M26:N26"/>
    <mergeCell ref="M34:N34"/>
    <mergeCell ref="M20:N20"/>
    <mergeCell ref="M21:N21"/>
    <mergeCell ref="M22:N22"/>
    <mergeCell ref="M23:N23"/>
    <mergeCell ref="M35:N35"/>
    <mergeCell ref="M36:N36"/>
    <mergeCell ref="M29:N29"/>
    <mergeCell ref="M31:N31"/>
    <mergeCell ref="M32:N32"/>
    <mergeCell ref="M33:N33"/>
  </mergeCells>
  <dataValidations count="7">
    <dataValidation type="whole" operator="lessThanOrEqual" showInputMessage="1" showErrorMessage="1" errorTitle="                     ATTENZIONE!" error="I RICAVI DA VENDITE DI PRODOTTI FABBRICATI DALL'IMPRESA PER L'ESPORTAZIONE SONO SUPERIORI AI RICAVI DA VENDITE DI PRODOTTI FABBRICATI " sqref="H33">
      <formula1>#REF!</formula1>
    </dataValidation>
    <dataValidation type="whole" operator="greaterThanOrEqual" allowBlank="1" showErrorMessage="1" prompt="Includere l'acquisizione di soli beni nuovi e le riparazioni straordinarie" errorTitle="ATTENZIONE!" error="IMMETTERE UN NUMERO INTERO POSITIVO" sqref="H17 H23 H36:H37 H39">
      <formula1>0</formula1>
    </dataValidation>
    <dataValidation allowBlank="1" showErrorMessage="1" prompt="Includere l'acquisizione di soli beni nuovi e le riparazioni straordinarie" sqref="H22 H16"/>
    <dataValidation type="whole" operator="greaterThanOrEqual" allowBlank="1" showInputMessage="1" showErrorMessage="1" errorTitle="                     ATTENZIONE!" error="IMMETTERE UN NUMERO INTERO POSITIVO" sqref="H19:H21 H7:H11 H3:H5 H13:H14 H24:H32">
      <formula1>0</formula1>
    </dataValidation>
    <dataValidation type="whole" operator="greaterThanOrEqual" allowBlank="1" showInputMessage="1" showErrorMessage="1" errorTitle="ATTENZIONE!" error="IMMETTERE UN NUMERO INTERO POSITIVO" sqref="H18 H34:H35">
      <formula1>0</formula1>
    </dataValidation>
    <dataValidation type="whole" operator="greaterThanOrEqual" allowBlank="1" showErrorMessage="1" prompt="Includere l'acquisizione di soli beni nuovi e le riparazioni straordinarie" errorTitle="ATTENZIONE!" error="IMMETTERE UN NUMERO INTERO POSITIVO&#10;" sqref="H15">
      <formula1>0</formula1>
    </dataValidation>
    <dataValidation type="whole" allowBlank="1" showInputMessage="1" showErrorMessage="1" errorTitle="                     ATTENZIONE!" error="IMMETTERE UN NUMERO INTERO POSITIVO" sqref="H12">
      <formula1>-999999999</formula1>
      <formula2>999999999</formula2>
    </dataValidation>
  </dataValidation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9"/>
  <sheetViews>
    <sheetView showGridLines="0" zoomScale="115" zoomScaleNormal="115" zoomScalePageLayoutView="0" workbookViewId="0" topLeftCell="E1">
      <selection activeCell="H5" sqref="H5"/>
    </sheetView>
  </sheetViews>
  <sheetFormatPr defaultColWidth="9.140625" defaultRowHeight="12.75"/>
  <cols>
    <col min="1" max="1" width="4.421875" style="22" customWidth="1"/>
    <col min="2" max="2" width="6.00390625" style="22" customWidth="1"/>
    <col min="3" max="3" width="10.00390625" style="22" customWidth="1"/>
    <col min="4" max="4" width="9.57421875" style="22" customWidth="1"/>
    <col min="5" max="5" width="2.7109375" style="22" customWidth="1"/>
    <col min="6" max="6" width="4.7109375" style="22" customWidth="1"/>
    <col min="7" max="7" width="2.28125" style="22" customWidth="1"/>
    <col min="8" max="8" width="13.140625" style="22" customWidth="1"/>
    <col min="9" max="9" width="2.7109375" style="22" customWidth="1"/>
    <col min="10" max="10" width="12.8515625" style="22" customWidth="1"/>
    <col min="11" max="11" width="1.8515625" style="22" customWidth="1"/>
    <col min="12" max="12" width="14.00390625" style="35" customWidth="1"/>
    <col min="13" max="13" width="2.140625" style="3" customWidth="1"/>
    <col min="14" max="14" width="8.421875" style="3" customWidth="1"/>
    <col min="15" max="15" width="2.140625" style="3" customWidth="1"/>
    <col min="16" max="16" width="7.28125" style="3" customWidth="1"/>
    <col min="17" max="17" width="4.28125" style="22" customWidth="1"/>
    <col min="18" max="18" width="13.140625" style="22" customWidth="1"/>
    <col min="19" max="16384" width="9.140625" style="22" customWidth="1"/>
  </cols>
  <sheetData>
    <row r="1" spans="1:26" s="25" customFormat="1" ht="12.75" customHeight="1">
      <c r="A1" s="167" t="s">
        <v>306</v>
      </c>
      <c r="B1" s="167"/>
      <c r="C1" s="167"/>
      <c r="D1" s="167"/>
      <c r="E1" s="167"/>
      <c r="F1" s="167"/>
      <c r="G1" s="168"/>
      <c r="H1" s="168"/>
      <c r="I1" s="168"/>
      <c r="J1" s="168"/>
      <c r="K1" s="168"/>
      <c r="L1" s="168"/>
      <c r="M1" s="169"/>
      <c r="N1" s="169"/>
      <c r="O1" s="169"/>
      <c r="P1" s="169"/>
      <c r="Q1" s="168"/>
      <c r="Z1" s="25" t="s">
        <v>299</v>
      </c>
    </row>
    <row r="2" spans="1:17" ht="11.25" customHeight="1">
      <c r="A2" s="593" t="s">
        <v>307</v>
      </c>
      <c r="B2" s="594"/>
      <c r="C2" s="594"/>
      <c r="D2" s="594"/>
      <c r="E2" s="595"/>
      <c r="F2" s="595" t="s">
        <v>308</v>
      </c>
      <c r="G2" s="593" t="s">
        <v>309</v>
      </c>
      <c r="H2" s="595"/>
      <c r="I2" s="593" t="s">
        <v>310</v>
      </c>
      <c r="J2" s="595"/>
      <c r="K2" s="593" t="s">
        <v>311</v>
      </c>
      <c r="L2" s="595"/>
      <c r="M2" s="593" t="s">
        <v>312</v>
      </c>
      <c r="N2" s="594"/>
      <c r="O2" s="594"/>
      <c r="P2" s="595"/>
      <c r="Q2" s="587" t="s">
        <v>313</v>
      </c>
    </row>
    <row r="3" spans="1:17" ht="9.75" customHeight="1">
      <c r="A3" s="596"/>
      <c r="B3" s="597"/>
      <c r="C3" s="597"/>
      <c r="D3" s="597"/>
      <c r="E3" s="598"/>
      <c r="F3" s="598"/>
      <c r="G3" s="596"/>
      <c r="H3" s="598"/>
      <c r="I3" s="596"/>
      <c r="J3" s="598"/>
      <c r="K3" s="596"/>
      <c r="L3" s="598"/>
      <c r="M3" s="596"/>
      <c r="N3" s="597"/>
      <c r="O3" s="597"/>
      <c r="P3" s="598"/>
      <c r="Q3" s="588"/>
    </row>
    <row r="4" spans="1:17" ht="9.75" customHeight="1" thickBot="1">
      <c r="A4" s="596"/>
      <c r="B4" s="597"/>
      <c r="C4" s="597"/>
      <c r="D4" s="597"/>
      <c r="E4" s="599"/>
      <c r="F4" s="598"/>
      <c r="G4" s="600"/>
      <c r="H4" s="598"/>
      <c r="I4" s="600"/>
      <c r="J4" s="598"/>
      <c r="K4" s="600"/>
      <c r="L4" s="598"/>
      <c r="M4" s="600"/>
      <c r="N4" s="597"/>
      <c r="O4" s="597"/>
      <c r="P4" s="598"/>
      <c r="Q4" s="589"/>
    </row>
    <row r="5" spans="1:17" ht="12.75" customHeight="1" thickBot="1">
      <c r="A5" s="590" t="s">
        <v>314</v>
      </c>
      <c r="B5" s="591"/>
      <c r="C5" s="591"/>
      <c r="D5" s="591"/>
      <c r="E5" s="185">
        <v>7</v>
      </c>
      <c r="F5" s="186"/>
      <c r="G5" s="185">
        <v>1</v>
      </c>
      <c r="H5" s="24"/>
      <c r="I5" s="185">
        <v>2</v>
      </c>
      <c r="J5" s="24"/>
      <c r="K5" s="185">
        <v>3</v>
      </c>
      <c r="L5" s="24"/>
      <c r="M5" s="185">
        <v>4</v>
      </c>
      <c r="N5" s="508"/>
      <c r="O5" s="592"/>
      <c r="P5" s="509"/>
      <c r="Q5" s="187"/>
    </row>
    <row r="6" spans="1:21" ht="12.75" customHeight="1" thickBot="1">
      <c r="A6" s="590" t="s">
        <v>315</v>
      </c>
      <c r="B6" s="601"/>
      <c r="C6" s="601"/>
      <c r="D6" s="601"/>
      <c r="E6" s="185">
        <v>7</v>
      </c>
      <c r="F6" s="186"/>
      <c r="G6" s="185">
        <v>1</v>
      </c>
      <c r="H6" s="24"/>
      <c r="I6" s="185">
        <v>2</v>
      </c>
      <c r="J6" s="24"/>
      <c r="K6" s="185">
        <v>3</v>
      </c>
      <c r="L6" s="24"/>
      <c r="M6" s="185">
        <v>4</v>
      </c>
      <c r="N6" s="508"/>
      <c r="O6" s="592"/>
      <c r="P6" s="509"/>
      <c r="Q6" s="188"/>
      <c r="R6" s="23"/>
      <c r="S6" s="23"/>
      <c r="T6" s="23"/>
      <c r="U6" s="23"/>
    </row>
    <row r="7" spans="1:21" ht="12.75" customHeight="1" thickBot="1">
      <c r="A7" s="590" t="s">
        <v>316</v>
      </c>
      <c r="B7" s="601"/>
      <c r="C7" s="601"/>
      <c r="D7" s="601"/>
      <c r="E7" s="185">
        <v>7</v>
      </c>
      <c r="F7" s="186"/>
      <c r="G7" s="185">
        <v>1</v>
      </c>
      <c r="H7" s="24"/>
      <c r="I7" s="185">
        <v>2</v>
      </c>
      <c r="J7" s="24"/>
      <c r="K7" s="185">
        <v>3</v>
      </c>
      <c r="L7" s="24"/>
      <c r="M7" s="185">
        <v>4</v>
      </c>
      <c r="N7" s="508"/>
      <c r="O7" s="592"/>
      <c r="P7" s="509"/>
      <c r="Q7" s="188"/>
      <c r="R7" s="23"/>
      <c r="S7" s="23"/>
      <c r="T7" s="23"/>
      <c r="U7" s="23"/>
    </row>
    <row r="8" spans="1:21" ht="12.75" customHeight="1" thickBot="1">
      <c r="A8" s="602" t="s">
        <v>317</v>
      </c>
      <c r="B8" s="603"/>
      <c r="C8" s="603"/>
      <c r="D8" s="603"/>
      <c r="E8" s="185">
        <v>7</v>
      </c>
      <c r="F8" s="186"/>
      <c r="G8" s="185">
        <v>1</v>
      </c>
      <c r="H8" s="24"/>
      <c r="I8" s="185">
        <v>2</v>
      </c>
      <c r="J8" s="24"/>
      <c r="K8" s="185">
        <v>3</v>
      </c>
      <c r="L8" s="24"/>
      <c r="M8" s="185">
        <v>4</v>
      </c>
      <c r="N8" s="508"/>
      <c r="O8" s="592"/>
      <c r="P8" s="509"/>
      <c r="Q8" s="188"/>
      <c r="R8" s="604"/>
      <c r="S8" s="605"/>
      <c r="T8" s="605"/>
      <c r="U8" s="605"/>
    </row>
    <row r="9" spans="1:21" ht="12.75" customHeight="1" thickBot="1">
      <c r="A9" s="602" t="s">
        <v>318</v>
      </c>
      <c r="B9" s="603"/>
      <c r="C9" s="603"/>
      <c r="D9" s="603"/>
      <c r="E9" s="185">
        <v>7</v>
      </c>
      <c r="F9" s="186"/>
      <c r="G9" s="185">
        <v>1</v>
      </c>
      <c r="H9" s="24"/>
      <c r="I9" s="185">
        <v>2</v>
      </c>
      <c r="J9" s="24"/>
      <c r="K9" s="185">
        <v>3</v>
      </c>
      <c r="L9" s="24"/>
      <c r="M9" s="185">
        <v>4</v>
      </c>
      <c r="N9" s="508"/>
      <c r="O9" s="592"/>
      <c r="P9" s="509"/>
      <c r="Q9" s="188"/>
      <c r="R9" s="23"/>
      <c r="S9" s="23"/>
      <c r="T9" s="23"/>
      <c r="U9" s="23"/>
    </row>
    <row r="10" spans="1:17" ht="12.75" customHeight="1" thickBot="1">
      <c r="A10" s="590" t="s">
        <v>319</v>
      </c>
      <c r="B10" s="601"/>
      <c r="C10" s="601"/>
      <c r="D10" s="601"/>
      <c r="E10" s="185">
        <v>7</v>
      </c>
      <c r="F10" s="186"/>
      <c r="G10" s="185">
        <v>1</v>
      </c>
      <c r="H10" s="24"/>
      <c r="I10" s="185">
        <v>2</v>
      </c>
      <c r="J10" s="24"/>
      <c r="K10" s="185">
        <v>3</v>
      </c>
      <c r="L10" s="24"/>
      <c r="M10" s="185">
        <v>4</v>
      </c>
      <c r="N10" s="508"/>
      <c r="O10" s="592"/>
      <c r="P10" s="509"/>
      <c r="Q10" s="187"/>
    </row>
    <row r="11" spans="1:17" ht="12.75" customHeight="1" thickBot="1">
      <c r="A11" s="590" t="s">
        <v>327</v>
      </c>
      <c r="B11" s="601"/>
      <c r="C11" s="601"/>
      <c r="D11" s="601"/>
      <c r="E11" s="185">
        <v>7</v>
      </c>
      <c r="F11" s="186"/>
      <c r="G11" s="185">
        <v>1</v>
      </c>
      <c r="H11" s="24"/>
      <c r="I11" s="185">
        <v>2</v>
      </c>
      <c r="J11" s="24"/>
      <c r="K11" s="185">
        <v>3</v>
      </c>
      <c r="L11" s="24"/>
      <c r="M11" s="185">
        <v>4</v>
      </c>
      <c r="N11" s="508"/>
      <c r="O11" s="592"/>
      <c r="P11" s="509"/>
      <c r="Q11" s="187"/>
    </row>
    <row r="12" spans="1:17" ht="12.75" customHeight="1" thickBot="1">
      <c r="A12" s="590" t="s">
        <v>329</v>
      </c>
      <c r="B12" s="601"/>
      <c r="C12" s="601"/>
      <c r="D12" s="601"/>
      <c r="E12" s="185">
        <v>7</v>
      </c>
      <c r="F12" s="186"/>
      <c r="G12" s="185">
        <v>1</v>
      </c>
      <c r="H12" s="24"/>
      <c r="I12" s="185">
        <v>2</v>
      </c>
      <c r="J12" s="24"/>
      <c r="K12" s="185">
        <v>3</v>
      </c>
      <c r="L12" s="24"/>
      <c r="M12" s="185">
        <v>4</v>
      </c>
      <c r="N12" s="508"/>
      <c r="O12" s="592"/>
      <c r="P12" s="509"/>
      <c r="Q12" s="187"/>
    </row>
    <row r="13" spans="1:17" ht="12.75" customHeight="1" thickBot="1">
      <c r="A13" s="590" t="s">
        <v>330</v>
      </c>
      <c r="B13" s="601"/>
      <c r="C13" s="601"/>
      <c r="D13" s="601"/>
      <c r="E13" s="185">
        <v>7</v>
      </c>
      <c r="F13" s="186"/>
      <c r="G13" s="185">
        <v>1</v>
      </c>
      <c r="H13" s="24"/>
      <c r="I13" s="185">
        <v>2</v>
      </c>
      <c r="J13" s="24"/>
      <c r="K13" s="185">
        <v>3</v>
      </c>
      <c r="L13" s="24"/>
      <c r="M13" s="185">
        <v>4</v>
      </c>
      <c r="N13" s="508"/>
      <c r="O13" s="592"/>
      <c r="P13" s="509"/>
      <c r="Q13" s="187"/>
    </row>
    <row r="14" spans="1:17" ht="12.75" customHeight="1" thickBot="1">
      <c r="A14" s="590" t="s">
        <v>331</v>
      </c>
      <c r="B14" s="601"/>
      <c r="C14" s="601"/>
      <c r="D14" s="601"/>
      <c r="E14" s="185">
        <v>7</v>
      </c>
      <c r="F14" s="186"/>
      <c r="G14" s="185">
        <v>1</v>
      </c>
      <c r="H14" s="24"/>
      <c r="I14" s="185">
        <v>2</v>
      </c>
      <c r="J14" s="24"/>
      <c r="K14" s="185">
        <v>3</v>
      </c>
      <c r="L14" s="24"/>
      <c r="M14" s="185">
        <v>4</v>
      </c>
      <c r="N14" s="508"/>
      <c r="O14" s="592"/>
      <c r="P14" s="509"/>
      <c r="Q14" s="187"/>
    </row>
    <row r="15" spans="1:17" ht="12.75" customHeight="1" thickBot="1">
      <c r="A15" s="590" t="s">
        <v>332</v>
      </c>
      <c r="B15" s="601"/>
      <c r="C15" s="601"/>
      <c r="D15" s="601"/>
      <c r="E15" s="185">
        <v>7</v>
      </c>
      <c r="F15" s="186"/>
      <c r="G15" s="185">
        <v>1</v>
      </c>
      <c r="H15" s="24"/>
      <c r="I15" s="185">
        <v>2</v>
      </c>
      <c r="J15" s="24"/>
      <c r="K15" s="185">
        <v>3</v>
      </c>
      <c r="L15" s="24"/>
      <c r="M15" s="185">
        <v>4</v>
      </c>
      <c r="N15" s="508"/>
      <c r="O15" s="592"/>
      <c r="P15" s="509"/>
      <c r="Q15" s="187"/>
    </row>
    <row r="16" spans="1:17" ht="12.75" customHeight="1" thickBot="1">
      <c r="A16" s="590" t="s">
        <v>333</v>
      </c>
      <c r="B16" s="601"/>
      <c r="C16" s="601"/>
      <c r="D16" s="601"/>
      <c r="E16" s="185">
        <v>7</v>
      </c>
      <c r="F16" s="186"/>
      <c r="G16" s="185">
        <v>1</v>
      </c>
      <c r="H16" s="24"/>
      <c r="I16" s="185">
        <v>2</v>
      </c>
      <c r="J16" s="24"/>
      <c r="K16" s="185">
        <v>3</v>
      </c>
      <c r="L16" s="24"/>
      <c r="M16" s="185">
        <v>4</v>
      </c>
      <c r="N16" s="508"/>
      <c r="O16" s="592"/>
      <c r="P16" s="509"/>
      <c r="Q16" s="187"/>
    </row>
    <row r="17" spans="1:17" ht="12.75" customHeight="1" thickBot="1">
      <c r="A17" s="590" t="s">
        <v>334</v>
      </c>
      <c r="B17" s="601"/>
      <c r="C17" s="601"/>
      <c r="D17" s="601"/>
      <c r="E17" s="185">
        <v>7</v>
      </c>
      <c r="F17" s="186"/>
      <c r="G17" s="185">
        <v>1</v>
      </c>
      <c r="H17" s="24"/>
      <c r="I17" s="185">
        <v>2</v>
      </c>
      <c r="J17" s="24"/>
      <c r="K17" s="185">
        <v>3</v>
      </c>
      <c r="L17" s="24"/>
      <c r="M17" s="185">
        <v>4</v>
      </c>
      <c r="N17" s="508"/>
      <c r="O17" s="592"/>
      <c r="P17" s="509"/>
      <c r="Q17" s="187"/>
    </row>
    <row r="18" spans="1:17" ht="12.75" customHeight="1" thickBot="1">
      <c r="A18" s="590" t="s">
        <v>335</v>
      </c>
      <c r="B18" s="601"/>
      <c r="C18" s="601"/>
      <c r="D18" s="601"/>
      <c r="E18" s="185">
        <v>7</v>
      </c>
      <c r="F18" s="186"/>
      <c r="G18" s="185">
        <v>1</v>
      </c>
      <c r="H18" s="24"/>
      <c r="I18" s="185">
        <v>2</v>
      </c>
      <c r="J18" s="24"/>
      <c r="K18" s="185">
        <v>3</v>
      </c>
      <c r="L18" s="24"/>
      <c r="M18" s="185">
        <v>4</v>
      </c>
      <c r="N18" s="508"/>
      <c r="O18" s="592"/>
      <c r="P18" s="509"/>
      <c r="Q18" s="187"/>
    </row>
    <row r="19" spans="1:17" ht="12.75" customHeight="1" thickBot="1">
      <c r="A19" s="590" t="s">
        <v>336</v>
      </c>
      <c r="B19" s="601"/>
      <c r="C19" s="601"/>
      <c r="D19" s="601"/>
      <c r="E19" s="185">
        <v>7</v>
      </c>
      <c r="F19" s="186"/>
      <c r="G19" s="185">
        <v>1</v>
      </c>
      <c r="H19" s="24"/>
      <c r="I19" s="185">
        <v>2</v>
      </c>
      <c r="J19" s="24"/>
      <c r="K19" s="185">
        <v>3</v>
      </c>
      <c r="L19" s="24"/>
      <c r="M19" s="185">
        <v>4</v>
      </c>
      <c r="N19" s="508"/>
      <c r="O19" s="592"/>
      <c r="P19" s="509"/>
      <c r="Q19" s="187"/>
    </row>
    <row r="20" spans="1:17" ht="12.75" customHeight="1" thickBot="1">
      <c r="A20" s="590" t="s">
        <v>337</v>
      </c>
      <c r="B20" s="601"/>
      <c r="C20" s="601"/>
      <c r="D20" s="601"/>
      <c r="E20" s="185">
        <v>7</v>
      </c>
      <c r="F20" s="186"/>
      <c r="G20" s="185">
        <v>1</v>
      </c>
      <c r="H20" s="24"/>
      <c r="I20" s="185">
        <v>2</v>
      </c>
      <c r="J20" s="24"/>
      <c r="K20" s="185">
        <v>3</v>
      </c>
      <c r="L20" s="24"/>
      <c r="M20" s="185">
        <v>4</v>
      </c>
      <c r="N20" s="508"/>
      <c r="O20" s="592"/>
      <c r="P20" s="509"/>
      <c r="Q20" s="187"/>
    </row>
    <row r="21" spans="1:17" ht="12.75" customHeight="1" thickBot="1">
      <c r="A21" s="590" t="s">
        <v>338</v>
      </c>
      <c r="B21" s="601"/>
      <c r="C21" s="601"/>
      <c r="D21" s="601"/>
      <c r="E21" s="185">
        <v>7</v>
      </c>
      <c r="F21" s="186"/>
      <c r="G21" s="185">
        <v>1</v>
      </c>
      <c r="H21" s="24"/>
      <c r="I21" s="185">
        <v>2</v>
      </c>
      <c r="J21" s="24"/>
      <c r="K21" s="185">
        <v>3</v>
      </c>
      <c r="L21" s="24"/>
      <c r="M21" s="185">
        <v>4</v>
      </c>
      <c r="N21" s="508"/>
      <c r="O21" s="592"/>
      <c r="P21" s="509"/>
      <c r="Q21" s="187"/>
    </row>
    <row r="22" spans="1:17" ht="12.75" customHeight="1" thickBot="1">
      <c r="A22" s="590" t="s">
        <v>339</v>
      </c>
      <c r="B22" s="601"/>
      <c r="C22" s="601"/>
      <c r="D22" s="601"/>
      <c r="E22" s="185">
        <v>7</v>
      </c>
      <c r="F22" s="186"/>
      <c r="G22" s="185">
        <v>1</v>
      </c>
      <c r="H22" s="24"/>
      <c r="I22" s="185">
        <v>2</v>
      </c>
      <c r="J22" s="24"/>
      <c r="K22" s="185">
        <v>3</v>
      </c>
      <c r="L22" s="24"/>
      <c r="M22" s="185">
        <v>4</v>
      </c>
      <c r="N22" s="508"/>
      <c r="O22" s="592"/>
      <c r="P22" s="509"/>
      <c r="Q22" s="187"/>
    </row>
    <row r="23" spans="1:17" ht="12.75" customHeight="1" thickBot="1">
      <c r="A23" s="590" t="s">
        <v>340</v>
      </c>
      <c r="B23" s="601"/>
      <c r="C23" s="601"/>
      <c r="D23" s="601"/>
      <c r="E23" s="185">
        <v>7</v>
      </c>
      <c r="F23" s="186"/>
      <c r="G23" s="185">
        <v>1</v>
      </c>
      <c r="H23" s="24"/>
      <c r="I23" s="185">
        <v>2</v>
      </c>
      <c r="J23" s="24"/>
      <c r="K23" s="185">
        <v>3</v>
      </c>
      <c r="L23" s="24"/>
      <c r="M23" s="185">
        <v>4</v>
      </c>
      <c r="N23" s="508"/>
      <c r="O23" s="592"/>
      <c r="P23" s="509"/>
      <c r="Q23" s="187"/>
    </row>
    <row r="24" spans="1:17" ht="12.75" customHeight="1" thickBot="1">
      <c r="A24" s="590" t="s">
        <v>341</v>
      </c>
      <c r="B24" s="601"/>
      <c r="C24" s="601"/>
      <c r="D24" s="601"/>
      <c r="E24" s="185">
        <v>7</v>
      </c>
      <c r="F24" s="186"/>
      <c r="G24" s="185">
        <v>1</v>
      </c>
      <c r="H24" s="24"/>
      <c r="I24" s="185">
        <v>2</v>
      </c>
      <c r="J24" s="24"/>
      <c r="K24" s="185">
        <v>3</v>
      </c>
      <c r="L24" s="24"/>
      <c r="M24" s="185">
        <v>4</v>
      </c>
      <c r="N24" s="508"/>
      <c r="O24" s="592"/>
      <c r="P24" s="509"/>
      <c r="Q24" s="187"/>
    </row>
    <row r="25" spans="1:17" ht="12.75" customHeight="1" thickBot="1">
      <c r="A25" s="590" t="s">
        <v>342</v>
      </c>
      <c r="B25" s="601"/>
      <c r="C25" s="601"/>
      <c r="D25" s="601"/>
      <c r="E25" s="185">
        <v>7</v>
      </c>
      <c r="F25" s="186"/>
      <c r="G25" s="185">
        <v>1</v>
      </c>
      <c r="H25" s="24"/>
      <c r="I25" s="185">
        <v>2</v>
      </c>
      <c r="J25" s="24"/>
      <c r="K25" s="185">
        <v>3</v>
      </c>
      <c r="L25" s="24"/>
      <c r="M25" s="185">
        <v>4</v>
      </c>
      <c r="N25" s="508"/>
      <c r="O25" s="592"/>
      <c r="P25" s="509"/>
      <c r="Q25" s="187"/>
    </row>
    <row r="26" spans="1:17" ht="12.75" customHeight="1" thickBot="1">
      <c r="A26" s="590" t="s">
        <v>343</v>
      </c>
      <c r="B26" s="601"/>
      <c r="C26" s="601"/>
      <c r="D26" s="601"/>
      <c r="E26" s="185">
        <v>7</v>
      </c>
      <c r="F26" s="186"/>
      <c r="G26" s="185">
        <v>1</v>
      </c>
      <c r="H26" s="24"/>
      <c r="I26" s="185">
        <v>2</v>
      </c>
      <c r="J26" s="24"/>
      <c r="K26" s="185">
        <v>3</v>
      </c>
      <c r="L26" s="24"/>
      <c r="M26" s="185">
        <v>4</v>
      </c>
      <c r="N26" s="508"/>
      <c r="O26" s="592"/>
      <c r="P26" s="509"/>
      <c r="Q26" s="187"/>
    </row>
    <row r="27" spans="1:17" ht="12.75" customHeight="1" thickBot="1">
      <c r="A27" s="606" t="s">
        <v>344</v>
      </c>
      <c r="B27" s="607"/>
      <c r="C27" s="607"/>
      <c r="D27" s="607"/>
      <c r="E27" s="185">
        <v>7</v>
      </c>
      <c r="F27" s="186"/>
      <c r="G27" s="185">
        <v>1</v>
      </c>
      <c r="H27" s="24"/>
      <c r="I27" s="185">
        <v>2</v>
      </c>
      <c r="J27" s="24"/>
      <c r="K27" s="185">
        <v>3</v>
      </c>
      <c r="L27" s="24"/>
      <c r="M27" s="185">
        <v>4</v>
      </c>
      <c r="N27" s="508"/>
      <c r="O27" s="592"/>
      <c r="P27" s="509"/>
      <c r="Q27" s="187"/>
    </row>
    <row r="28" spans="1:17" ht="11.25" customHeight="1">
      <c r="A28" s="189"/>
      <c r="B28" s="190"/>
      <c r="C28" s="190"/>
      <c r="D28" s="190"/>
      <c r="E28" s="191"/>
      <c r="F28" s="23"/>
      <c r="G28" s="191"/>
      <c r="H28" s="23"/>
      <c r="I28" s="191"/>
      <c r="J28" s="23"/>
      <c r="K28" s="191"/>
      <c r="L28" s="48"/>
      <c r="M28" s="191"/>
      <c r="N28" s="2"/>
      <c r="O28" s="2"/>
      <c r="P28" s="2"/>
      <c r="Q28" s="23"/>
    </row>
    <row r="29" spans="1:8" ht="11.25">
      <c r="A29" s="22" t="s">
        <v>345</v>
      </c>
      <c r="H29" s="296"/>
    </row>
    <row r="30" ht="11.25"/>
    <row r="31" ht="11.25"/>
    <row r="32" ht="11.25"/>
    <row r="33" ht="11.25"/>
    <row r="34" ht="11.25"/>
    <row r="36" ht="11.25"/>
  </sheetData>
  <sheetProtection password="EA02" sheet="1" objects="1" scenarios="1" selectLockedCells="1"/>
  <mergeCells count="54">
    <mergeCell ref="A22:D22"/>
    <mergeCell ref="N21:P21"/>
    <mergeCell ref="R8:U8"/>
    <mergeCell ref="A27:D27"/>
    <mergeCell ref="N27:P27"/>
    <mergeCell ref="A26:D26"/>
    <mergeCell ref="N26:P26"/>
    <mergeCell ref="A24:D24"/>
    <mergeCell ref="N24:P24"/>
    <mergeCell ref="A25:D25"/>
    <mergeCell ref="N25:P25"/>
    <mergeCell ref="A18:D18"/>
    <mergeCell ref="N18:P18"/>
    <mergeCell ref="A19:D19"/>
    <mergeCell ref="N19:P19"/>
    <mergeCell ref="N22:P22"/>
    <mergeCell ref="A23:D23"/>
    <mergeCell ref="N23:P23"/>
    <mergeCell ref="A20:D20"/>
    <mergeCell ref="N20:P20"/>
    <mergeCell ref="N13:P13"/>
    <mergeCell ref="A21:D21"/>
    <mergeCell ref="A15:D15"/>
    <mergeCell ref="N15:P15"/>
    <mergeCell ref="A16:D16"/>
    <mergeCell ref="N16:P16"/>
    <mergeCell ref="A17:D17"/>
    <mergeCell ref="N17:P17"/>
    <mergeCell ref="A14:D14"/>
    <mergeCell ref="N14:P14"/>
    <mergeCell ref="N11:P11"/>
    <mergeCell ref="A12:D12"/>
    <mergeCell ref="N12:P12"/>
    <mergeCell ref="A9:D9"/>
    <mergeCell ref="N9:P9"/>
    <mergeCell ref="A10:D10"/>
    <mergeCell ref="N10:P10"/>
    <mergeCell ref="A13:D13"/>
    <mergeCell ref="A8:D8"/>
    <mergeCell ref="N8:P8"/>
    <mergeCell ref="K2:L4"/>
    <mergeCell ref="M2:P4"/>
    <mergeCell ref="A6:D6"/>
    <mergeCell ref="N6:P6"/>
    <mergeCell ref="A7:D7"/>
    <mergeCell ref="N7:P7"/>
    <mergeCell ref="A11:D11"/>
    <mergeCell ref="Q2:Q4"/>
    <mergeCell ref="A5:D5"/>
    <mergeCell ref="N5:P5"/>
    <mergeCell ref="A2:E4"/>
    <mergeCell ref="F2:F4"/>
    <mergeCell ref="G2:H4"/>
    <mergeCell ref="I2:J4"/>
  </mergeCells>
  <dataValidations count="1">
    <dataValidation type="whole" operator="greaterThanOrEqual" allowBlank="1" showInputMessage="1" showErrorMessage="1" errorTitle="                     ATTENZIONE!" error="IMMETTERE UN NUMERO INTERO POSITIVO" sqref="H5:H27 J5:J27 L5:L27 N5:P27">
      <formula1>0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4"/>
  <colBreaks count="1" manualBreakCount="1">
    <brk id="17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Carlo Boselli</cp:lastModifiedBy>
  <cp:lastPrinted>2012-06-13T20:39:07Z</cp:lastPrinted>
  <dcterms:created xsi:type="dcterms:W3CDTF">2006-05-23T08:58:15Z</dcterms:created>
  <dcterms:modified xsi:type="dcterms:W3CDTF">2015-07-28T10:55:51Z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